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mc:AlternateContent xmlns:mc="http://schemas.openxmlformats.org/markup-compatibility/2006">
    <mc:Choice Requires="x15">
      <x15ac:absPath xmlns:x15ac="http://schemas.microsoft.com/office/spreadsheetml/2010/11/ac" url="\\Kmsv100020\企画財政課共有フォルダ\03.財政\06-07.財政状況資料集（5年）\令和05年度\【済】_【R7.03.13〆】令和５年度財政状況資料集の作成及び提出について\"/>
    </mc:Choice>
  </mc:AlternateContent>
  <xr:revisionPtr revIDLastSave="0" documentId="13_ncr:1_{34A2E237-D0AA-4520-BEC8-249A68FFB87E}" xr6:coauthVersionLast="36" xr6:coauthVersionMax="36" xr10:uidLastSave="{00000000-0000-0000-0000-000000000000}"/>
  <bookViews>
    <workbookView xWindow="0" yWindow="0" windowWidth="28800" windowHeight="141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O34" i="10"/>
  <c r="BW34" i="10"/>
  <c r="BW35" i="10" s="1"/>
  <c r="BW36" i="10" s="1"/>
  <c r="BW37" i="10" s="1"/>
  <c r="BW38" i="10" s="1"/>
  <c r="BW39" i="10" s="1"/>
  <c r="BW40" i="10" s="1"/>
  <c r="BW41" i="10" s="1"/>
  <c r="BW42" i="10" s="1"/>
  <c r="BE34" i="10"/>
  <c r="C34" i="10"/>
  <c r="C35" i="10" l="1"/>
  <c r="U34" i="10" s="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alcChain>
</file>

<file path=xl/sharedStrings.xml><?xml version="1.0" encoding="utf-8"?>
<sst xmlns="http://schemas.openxmlformats.org/spreadsheetml/2006/main" count="1106" uniqueCount="562">
  <si>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</si>
  <si>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</si>
  <si>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</si>
  <si>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</si>
  <si>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</si>
  <si>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</si>
  <si>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</si>
  <si>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</si>
  <si>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</si>
  <si>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</si>
  <si>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</si>
  <si>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</si>
  <si>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</si>
  <si>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</si>
  <si>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</si>
  <si>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</si>
  <si>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</si>
  <si>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</si>
  <si>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</si>
  <si>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</si>
  <si>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</si>
  <si>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</si>
  <si>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</si>
  <si>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</si>
  <si>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</si>
  <si>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</si>
  <si>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</si>
  <si>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</si>
  <si>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</si>
  <si>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</si>
  <si>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</si>
  <si>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</si>
  <si>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</si>
  <si>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</si>
  <si>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</si>
  <si>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</si>
  <si>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</si>
  <si>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</si>
  <si>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</si>
  <si>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</si>
  <si>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</si>
  <si>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</si>
  <si>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</si>
  <si>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</si>
  <si>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</si>
  <si>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</si>
  <si>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</si>
  <si>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</si>
  <si>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</si>
  <si>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</si>
  <si>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</si>
  <si>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</si>
  <si>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</si>
  <si>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</si>
  <si>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</si>
  <si>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</si>
  <si>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</si>
  <si>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</si>
  <si>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</si>
  <si>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</si>
  <si>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</si>
  <si>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</si>
  <si>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</si>
  <si>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</si>
  <si>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</si>
  <si>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</si>
  <si>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</si>
  <si>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</si>
  <si>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</si>
  <si>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</si>
  <si>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</si>
  <si>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</si>
  <si>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</si>
  <si>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</si>
  <si>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</si>
  <si>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</si>
  <si>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</si>
  <si>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</si>
  <si>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</si>
  <si>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</si>
  <si>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</si>
  <si>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</si>
  <si>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</si>
  <si>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</si>
  <si>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</si>
  <si>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</si>
  <si>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</si>
  <si>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</si>
  <si>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</si>
  <si>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</si>
  <si>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</si>
  <si>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</si>
  <si>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</si>
  <si>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</si>
  <si>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上牧町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</si>
  <si>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</si>
  <si>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</si>
  <si>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</si>
  <si>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</si>
  <si>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</si>
  <si>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</si>
  <si>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</si>
  <si>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</si>
  <si>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</si>
  <si>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</si>
  <si>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</si>
  <si>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</si>
  <si>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</si>
  <si>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</si>
  <si>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</si>
  <si>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</si>
  <si>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</si>
  <si>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</si>
  <si>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</si>
  <si>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</si>
  <si>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</si>
  <si>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</si>
  <si>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</si>
  <si>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</si>
  <si>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</si>
  <si>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</si>
  <si>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</si>
  <si>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</si>
  <si>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</si>
  <si>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</si>
  <si>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</si>
  <si>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</si>
  <si>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</si>
  <si>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</si>
  <si>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</si>
  <si>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</si>
  <si>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</si>
  <si>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</si>
  <si>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</si>
  <si>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</si>
  <si>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</si>
  <si>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</si>
  <si>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</si>
  <si>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</si>
  <si>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</si>
  <si>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</si>
  <si>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</si>
  <si>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</si>
  <si>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</si>
  <si>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</si>
  <si>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</si>
  <si>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</si>
  <si>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</si>
  <si>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</si>
  <si>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</si>
  <si>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</si>
  <si>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</si>
  <si>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</si>
  <si>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</si>
  <si>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</si>
  <si>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</si>
  <si>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</si>
  <si>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</si>
  <si>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</si>
  <si>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</si>
  <si>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</si>
  <si>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</si>
  <si>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</si>
  <si>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</si>
  <si>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</si>
  <si>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</si>
  <si>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</si>
  <si>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</si>
  <si>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</si>
  <si>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</si>
  <si>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</si>
  <si>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</si>
  <si>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</si>
  <si>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</si>
  <si>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</si>
  <si>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</si>
  <si>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</si>
  <si>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</si>
  <si>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</si>
  <si>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</si>
  <si>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</si>
  <si>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</si>
  <si>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</si>
  <si>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</si>
  <si>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</si>
  <si>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</si>
  <si>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</si>
  <si>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</si>
  <si>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</si>
  <si>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</si>
  <si>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</si>
  <si>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</si>
  <si>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</si>
  <si>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</si>
  <si>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</si>
  <si>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</si>
  <si>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</si>
  <si>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</si>
  <si>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</si>
  <si>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</si>
  <si>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</si>
  <si>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</si>
  <si>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</si>
  <si>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奈良県上牧町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</si>
  <si>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</si>
  <si>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</si>
  <si>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</si>
  <si>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</si>
  <si>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</si>
  <si>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</si>
  <si>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</si>
  <si>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</si>
  <si>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</si>
  <si>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</si>
  <si>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</si>
  <si>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</si>
  <si>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</si>
  <si>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</si>
  <si>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</si>
  <si>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</si>
  <si>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</si>
  <si>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</si>
  <si>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</si>
  <si>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</si>
  <si>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</si>
  <si>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</si>
  <si>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</si>
  <si>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</si>
  <si>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</si>
  <si>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</si>
  <si>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</si>
  <si>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</si>
  <si>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</si>
  <si>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</si>
  <si>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</si>
  <si>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</si>
  <si>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</si>
  <si>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</si>
  <si>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</si>
  <si>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</si>
  <si>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</si>
  <si>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</si>
  <si>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</si>
  <si>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</si>
  <si>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</si>
  <si>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</si>
  <si>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</si>
  <si>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</si>
  <si>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</si>
  <si>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</si>
  <si>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</si>
  <si>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</si>
  <si>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</si>
  <si>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</si>
  <si>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</si>
  <si>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</si>
  <si>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</si>
  <si>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</si>
  <si>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</si>
  <si>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</si>
  <si>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</si>
  <si>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</si>
  <si>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</si>
  <si>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</si>
  <si>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</si>
  <si>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</si>
  <si>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</si>
  <si>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</si>
  <si>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</si>
  <si>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</si>
  <si>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</si>
  <si>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</si>
  <si>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</si>
  <si>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</si>
  <si>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</si>
  <si>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</si>
  <si>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</si>
  <si>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</si>
  <si>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</si>
  <si>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</si>
  <si>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</si>
  <si>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</si>
  <si>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</si>
  <si>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</si>
  <si>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</si>
  <si>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</si>
  <si>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</si>
  <si>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</si>
  <si>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</si>
  <si>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</si>
  <si>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</si>
  <si>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</si>
  <si>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</si>
  <si>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</si>
  <si>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</si>
  <si>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</si>
  <si>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</si>
  <si>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</si>
  <si>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</si>
  <si>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</si>
  <si>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</si>
  <si>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</si>
  <si>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</si>
  <si>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</si>
  <si>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</si>
  <si>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</si>
  <si>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</si>
  <si>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</si>
  <si>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</si>
  <si>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</si>
  <si>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</si>
  <si>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</si>
  <si>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</si>
  <si>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</si>
  <si>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</si>
  <si>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</si>
  <si>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</si>
  <si>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</si>
  <si>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</si>
  <si>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</si>
  <si>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</si>
  <si>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</si>
  <si>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</si>
  <si>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</si>
  <si>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</si>
  <si>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</si>
  <si>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</si>
  <si>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</si>
  <si>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</si>
  <si>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</si>
  <si>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</si>
  <si>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</si>
  <si>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</si>
  <si>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</si>
  <si>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</si>
  <si>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</si>
  <si>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</si>
  <si>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</si>
  <si>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</si>
  <si>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</si>
  <si>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</si>
  <si>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</si>
  <si>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</si>
  <si>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</si>
  <si>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</si>
  <si>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</si>
  <si>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</si>
  <si>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</si>
  <si>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</si>
  <si>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</si>
  <si>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</si>
  <si>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</si>
  <si>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</si>
  <si>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</si>
  <si>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奈良県上牧町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</si>
  <si>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</si>
  <si>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</si>
  <si>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</si>
  <si>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</si>
  <si>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</si>
  <si>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</si>
  <si>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</si>
  <si>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</si>
  <si>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</si>
  <si>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</si>
  <si>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</si>
  <si>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</si>
  <si>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</si>
  <si>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</si>
  <si>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</si>
  <si>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</si>
  <si>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</si>
  <si>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</si>
  <si>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</si>
  <si>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</si>
  <si>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</si>
  <si>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</si>
  <si>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</si>
  <si>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</si>
  <si>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</si>
  <si>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</si>
  <si>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</si>
  <si>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</si>
  <si>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</si>
  <si>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</si>
  <si>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</si>
  <si>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</si>
  <si>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</si>
  <si>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</si>
  <si>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</si>
  <si>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</si>
  <si>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介護保険特別会計（保険事業）</t>
    <phoneticPr fontId="5"/>
  </si>
  <si>
    <t>介護保険特別会計（介護サービス事業）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</si>
  <si>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</si>
  <si>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</si>
  <si>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</si>
  <si>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</si>
  <si>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</si>
  <si>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</si>
  <si>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</si>
  <si>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</si>
  <si>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</si>
  <si>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</si>
  <si>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</si>
  <si>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</si>
  <si>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</si>
  <si>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</si>
  <si>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</si>
  <si>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</si>
  <si>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</si>
  <si>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</si>
  <si>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</si>
  <si>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</si>
  <si>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</si>
  <si>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</si>
  <si>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</si>
  <si>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</si>
  <si>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</si>
  <si>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</si>
  <si>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</si>
  <si>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</si>
  <si>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</si>
  <si>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</si>
  <si>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</si>
  <si>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</si>
  <si>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</si>
  <si>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</si>
  <si>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</si>
  <si>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</si>
  <si>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</si>
  <si>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</si>
  <si>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</si>
  <si>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</si>
  <si>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</si>
  <si>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</si>
  <si>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</si>
  <si>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</si>
  <si>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</si>
  <si>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</si>
  <si>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</si>
  <si>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</si>
  <si>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</si>
  <si>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</si>
  <si>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</si>
  <si>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</si>
  <si>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</si>
  <si>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</si>
  <si>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</si>
  <si>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</si>
  <si>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</si>
  <si>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</si>
  <si>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</si>
  <si>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</si>
  <si>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</si>
  <si>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</si>
  <si>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</si>
  <si>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</si>
  <si>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</si>
  <si>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</si>
  <si>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</si>
  <si>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</si>
  <si>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</si>
  <si>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</si>
  <si>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</si>
  <si>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</si>
  <si>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</si>
  <si>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</si>
  <si>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</si>
  <si>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</si>
  <si>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</si>
  <si>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</si>
  <si>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</si>
  <si>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</si>
  <si>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</si>
  <si>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</si>
  <si>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</si>
  <si>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</si>
  <si>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</si>
  <si>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</si>
  <si>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</si>
  <si>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</si>
  <si>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</si>
  <si>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</si>
  <si>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</si>
  <si>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</si>
  <si>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</si>
  <si>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</si>
  <si>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</si>
  <si>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</si>
  <si>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</si>
  <si>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</si>
  <si>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</si>
  <si>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</si>
  <si>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</si>
  <si>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</si>
  <si>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</si>
  <si>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</si>
  <si>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</si>
  <si>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</si>
  <si>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</si>
  <si>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</si>
  <si>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</si>
  <si>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</si>
  <si>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</si>
  <si>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</si>
  <si>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</si>
  <si>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</si>
  <si>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</si>
  <si>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</si>
  <si>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</si>
  <si>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</si>
  <si>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</si>
  <si>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</si>
  <si>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</si>
  <si>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</si>
  <si>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</si>
  <si>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</si>
  <si>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</si>
  <si>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</si>
  <si>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</si>
  <si>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</si>
  <si>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</si>
  <si>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</si>
  <si>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</si>
  <si>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</si>
  <si>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</si>
  <si>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</si>
  <si>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</si>
  <si>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</si>
  <si>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</si>
  <si>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</si>
  <si>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0.83</t>
  </si>
  <si>
    <t>水道事業会計</t>
  </si>
  <si>
    <t>一般会計</t>
  </si>
  <si>
    <t>介護保険特別会計（保険事業）</t>
  </si>
  <si>
    <t>下水道事業会計</t>
  </si>
  <si>
    <t>国民健康保険特別会計</t>
  </si>
  <si>
    <t>後期高齢者医療特別会計</t>
  </si>
  <si>
    <t>住宅新築資金等貸付事業特別会計</t>
  </si>
  <si>
    <t>介護保険特別会計（介護サービス事業）</t>
  </si>
  <si>
    <t>その他会計（赤字）</t>
  </si>
  <si>
    <t>その他会計（黒字）</t>
  </si>
  <si>
    <t>R01</t>
    <phoneticPr fontId="5"/>
  </si>
  <si>
    <t>R02</t>
    <phoneticPr fontId="5"/>
  </si>
  <si>
    <t>R03</t>
    <phoneticPr fontId="5"/>
  </si>
  <si>
    <t>R04</t>
    <phoneticPr fontId="5"/>
  </si>
  <si>
    <t>R05</t>
    <phoneticPr fontId="5"/>
  </si>
  <si>
    <t>老人福祉施設三室園組合</t>
  </si>
  <si>
    <t>奈良県葛城地区清掃事務組合</t>
    <rPh sb="0" eb="13">
      <t>ナラケンカツラギチクセイソウジムクミアイ</t>
    </rPh>
    <phoneticPr fontId="2"/>
  </si>
  <si>
    <t>奈良県市町村総合事務組合</t>
  </si>
  <si>
    <t>王寺周辺広域休日応急診療施設組合</t>
  </si>
  <si>
    <t>静香苑環境施設組合</t>
  </si>
  <si>
    <t>奈良県後期高齢者医療広域連合</t>
  </si>
  <si>
    <t>奈良県広域消防組合</t>
  </si>
  <si>
    <t>山辺・県北西部広域環境衛生組合</t>
  </si>
  <si>
    <t>奈良広域水質検査センター組合</t>
  </si>
  <si>
    <t>-</t>
    <phoneticPr fontId="2"/>
  </si>
  <si>
    <t>公共施設整備基金</t>
  </si>
  <si>
    <t>住宅新築資金等貸付基金</t>
  </si>
  <si>
    <t>長寿社会福祉基金</t>
  </si>
  <si>
    <t>ふるさと町づくり基金</t>
  </si>
  <si>
    <t>森林環境基金</t>
    <rPh sb="0" eb="4">
      <t>シンリンカンキョウ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</si>
</sst>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813-48AA-83C1-F95A99DF4D3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29682</c:v>
                </c:pt>
                <c:pt idx="1">
                  <c:v>35390</c:v>
                </c:pt>
                <c:pt idx="2">
                  <c:v>39153</c:v>
                </c:pt>
                <c:pt idx="3">
                  <c:v>47530</c:v>
                </c:pt>
                <c:pt idx="4">
                  <c:v>44036</c:v>
                </c:pt>
              </c:numCache>
            </c:numRef>
          </c:val>
          <c:smooth val="0"/>
          <c:extLst>
            <c:ext xmlns:c16="http://schemas.microsoft.com/office/drawing/2014/chart" uri="{C3380CC4-5D6E-409C-BE32-E72D297353CC}">
              <c16:uniqueId val="{00000001-0813-48AA-83C1-F95A99DF4D3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4.1100000000000003</c:v>
                </c:pt>
                <c:pt idx="1">
                  <c:v>4.17</c:v>
                </c:pt>
                <c:pt idx="2">
                  <c:v>6.48</c:v>
                </c:pt>
                <c:pt idx="3">
                  <c:v>5.34</c:v>
                </c:pt>
                <c:pt idx="4">
                  <c:v>5.1100000000000003</c:v>
                </c:pt>
              </c:numCache>
            </c:numRef>
          </c:val>
          <c:extLst>
            <c:ext xmlns:c16="http://schemas.microsoft.com/office/drawing/2014/chart" uri="{C3380CC4-5D6E-409C-BE32-E72D297353CC}">
              <c16:uniqueId val="{00000000-CD01-48CA-A734-8E1958C9E5E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18.3</c:v>
                </c:pt>
                <c:pt idx="1">
                  <c:v>17.2</c:v>
                </c:pt>
                <c:pt idx="2">
                  <c:v>16.84</c:v>
                </c:pt>
                <c:pt idx="3">
                  <c:v>18.920000000000002</c:v>
                </c:pt>
                <c:pt idx="4">
                  <c:v>18.170000000000002</c:v>
                </c:pt>
              </c:numCache>
            </c:numRef>
          </c:val>
          <c:extLst>
            <c:ext xmlns:c16="http://schemas.microsoft.com/office/drawing/2014/chart" uri="{C3380CC4-5D6E-409C-BE32-E72D297353CC}">
              <c16:uniqueId val="{00000001-CD01-48CA-A734-8E1958C9E5E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0.18</c:v>
                </c:pt>
                <c:pt idx="1">
                  <c:v>1.1100000000000001</c:v>
                </c:pt>
                <c:pt idx="2">
                  <c:v>5.27</c:v>
                </c:pt>
                <c:pt idx="3">
                  <c:v>2.0299999999999998</c:v>
                </c:pt>
                <c:pt idx="4">
                  <c:v>-0.83</c:v>
                </c:pt>
              </c:numCache>
            </c:numRef>
          </c:val>
          <c:smooth val="0"/>
          <c:extLst>
            <c:ext xmlns:c16="http://schemas.microsoft.com/office/drawing/2014/chart" uri="{C3380CC4-5D6E-409C-BE32-E72D297353CC}">
              <c16:uniqueId val="{00000002-CD01-48CA-A734-8E1958C9E5E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0.21</c:v>
                </c:pt>
                <c:pt idx="2">
                  <c:v>#N/A</c:v>
                </c:pt>
                <c:pt idx="3">
                  <c:v>0.34</c:v>
                </c:pt>
                <c:pt idx="4">
                  <c:v>#N/A</c:v>
                </c:pt>
                <c:pt idx="5">
                  <c:v>0.34</c:v>
                </c:pt>
                <c:pt idx="6">
                  <c:v>#N/A</c:v>
                </c:pt>
                <c:pt idx="7">
                  <c:v>0</c:v>
                </c:pt>
                <c:pt idx="8">
                  <c:v>0</c:v>
                </c:pt>
                <c:pt idx="9">
                  <c:v>0</c:v>
                </c:pt>
              </c:numCache>
            </c:numRef>
          </c:val>
          <c:extLst>
            <c:ext xmlns:c16="http://schemas.microsoft.com/office/drawing/2014/chart" uri="{C3380CC4-5D6E-409C-BE32-E72D297353CC}">
              <c16:uniqueId val="{00000000-3061-4CBC-AA8E-013F09ED3E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061-4CBC-AA8E-013F09ED3E73}"/>
            </c:ext>
          </c:extLst>
        </c:ser>
        <c:ser>
          <c:idx val="2"/>
          <c:order val="2"/>
          <c:tx>
            <c:strRef>
              <c:f>データシート!$A$29</c:f>
              <c:strCache>
                <c:ptCount val="1"/>
                <c:pt idx="0">
                  <c:v>介護保険特別会計（介護サービス事業）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3061-4CBC-AA8E-013F09ED3E73}"/>
            </c:ext>
          </c:extLst>
        </c:ser>
        <c:ser>
          <c:idx val="3"/>
          <c:order val="3"/>
          <c:tx>
            <c:strRef>
              <c:f>データシート!$A$30</c:f>
              <c:strCache>
                <c:ptCount val="1"/>
                <c:pt idx="0">
                  <c:v>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0.03</c:v>
                </c:pt>
                <c:pt idx="6">
                  <c:v>#N/A</c:v>
                </c:pt>
                <c:pt idx="7">
                  <c:v>0</c:v>
                </c:pt>
                <c:pt idx="8">
                  <c:v>#N/A</c:v>
                </c:pt>
                <c:pt idx="9">
                  <c:v>0</c:v>
                </c:pt>
              </c:numCache>
            </c:numRef>
          </c:val>
          <c:extLst>
            <c:ext xmlns:c16="http://schemas.microsoft.com/office/drawing/2014/chart" uri="{C3380CC4-5D6E-409C-BE32-E72D297353CC}">
              <c16:uniqueId val="{00000003-3061-4CBC-AA8E-013F09ED3E7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0.05</c:v>
                </c:pt>
                <c:pt idx="4">
                  <c:v>#N/A</c:v>
                </c:pt>
                <c:pt idx="5">
                  <c:v>0.04</c:v>
                </c:pt>
                <c:pt idx="6">
                  <c:v>#N/A</c:v>
                </c:pt>
                <c:pt idx="7">
                  <c:v>0.04</c:v>
                </c:pt>
                <c:pt idx="8">
                  <c:v>#N/A</c:v>
                </c:pt>
                <c:pt idx="9">
                  <c:v>0.05</c:v>
                </c:pt>
              </c:numCache>
            </c:numRef>
          </c:val>
          <c:extLst>
            <c:ext xmlns:c16="http://schemas.microsoft.com/office/drawing/2014/chart" uri="{C3380CC4-5D6E-409C-BE32-E72D297353CC}">
              <c16:uniqueId val="{00000004-3061-4CBC-AA8E-013F09ED3E73}"/>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0.35</c:v>
                </c:pt>
                <c:pt idx="2">
                  <c:v>#N/A</c:v>
                </c:pt>
                <c:pt idx="3">
                  <c:v>0.74</c:v>
                </c:pt>
                <c:pt idx="4">
                  <c:v>#N/A</c:v>
                </c:pt>
                <c:pt idx="5">
                  <c:v>0.28999999999999998</c:v>
                </c:pt>
                <c:pt idx="6">
                  <c:v>#N/A</c:v>
                </c:pt>
                <c:pt idx="7">
                  <c:v>0.01</c:v>
                </c:pt>
                <c:pt idx="8">
                  <c:v>#N/A</c:v>
                </c:pt>
                <c:pt idx="9">
                  <c:v>0.14000000000000001</c:v>
                </c:pt>
              </c:numCache>
            </c:numRef>
          </c:val>
          <c:extLst>
            <c:ext xmlns:c16="http://schemas.microsoft.com/office/drawing/2014/chart" uri="{C3380CC4-5D6E-409C-BE32-E72D297353CC}">
              <c16:uniqueId val="{00000005-3061-4CBC-AA8E-013F09ED3E73}"/>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1.34</c:v>
                </c:pt>
              </c:numCache>
            </c:numRef>
          </c:val>
          <c:extLst>
            <c:ext xmlns:c16="http://schemas.microsoft.com/office/drawing/2014/chart" uri="{C3380CC4-5D6E-409C-BE32-E72D297353CC}">
              <c16:uniqueId val="{00000006-3061-4CBC-AA8E-013F09ED3E73}"/>
            </c:ext>
          </c:extLst>
        </c:ser>
        <c:ser>
          <c:idx val="7"/>
          <c:order val="7"/>
          <c:tx>
            <c:strRef>
              <c:f>データシート!$A$34</c:f>
              <c:strCache>
                <c:ptCount val="1"/>
                <c:pt idx="0">
                  <c:v>介護保険特別会計（保険事業）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1.73</c:v>
                </c:pt>
                <c:pt idx="2">
                  <c:v>#N/A</c:v>
                </c:pt>
                <c:pt idx="3">
                  <c:v>1.44</c:v>
                </c:pt>
                <c:pt idx="4">
                  <c:v>#N/A</c:v>
                </c:pt>
                <c:pt idx="5">
                  <c:v>1.2</c:v>
                </c:pt>
                <c:pt idx="6">
                  <c:v>#N/A</c:v>
                </c:pt>
                <c:pt idx="7">
                  <c:v>2.04</c:v>
                </c:pt>
                <c:pt idx="8">
                  <c:v>#N/A</c:v>
                </c:pt>
                <c:pt idx="9">
                  <c:v>1.6</c:v>
                </c:pt>
              </c:numCache>
            </c:numRef>
          </c:val>
          <c:extLst>
            <c:ext xmlns:c16="http://schemas.microsoft.com/office/drawing/2014/chart" uri="{C3380CC4-5D6E-409C-BE32-E72D297353CC}">
              <c16:uniqueId val="{00000007-3061-4CBC-AA8E-013F09ED3E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4.0999999999999996</c:v>
                </c:pt>
                <c:pt idx="2">
                  <c:v>#N/A</c:v>
                </c:pt>
                <c:pt idx="3">
                  <c:v>4.1500000000000004</c:v>
                </c:pt>
                <c:pt idx="4">
                  <c:v>#N/A</c:v>
                </c:pt>
                <c:pt idx="5">
                  <c:v>6.44</c:v>
                </c:pt>
                <c:pt idx="6">
                  <c:v>#N/A</c:v>
                </c:pt>
                <c:pt idx="7">
                  <c:v>5.33</c:v>
                </c:pt>
                <c:pt idx="8">
                  <c:v>#N/A</c:v>
                </c:pt>
                <c:pt idx="9">
                  <c:v>5.0999999999999996</c:v>
                </c:pt>
              </c:numCache>
            </c:numRef>
          </c:val>
          <c:extLst>
            <c:ext xmlns:c16="http://schemas.microsoft.com/office/drawing/2014/chart" uri="{C3380CC4-5D6E-409C-BE32-E72D297353CC}">
              <c16:uniqueId val="{00000008-3061-4CBC-AA8E-013F09ED3E7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22.75</c:v>
                </c:pt>
                <c:pt idx="2">
                  <c:v>#N/A</c:v>
                </c:pt>
                <c:pt idx="3">
                  <c:v>22.12</c:v>
                </c:pt>
                <c:pt idx="4">
                  <c:v>#N/A</c:v>
                </c:pt>
                <c:pt idx="5">
                  <c:v>19.73</c:v>
                </c:pt>
                <c:pt idx="6">
                  <c:v>#N/A</c:v>
                </c:pt>
                <c:pt idx="7">
                  <c:v>18.47</c:v>
                </c:pt>
                <c:pt idx="8">
                  <c:v>#N/A</c:v>
                </c:pt>
                <c:pt idx="9">
                  <c:v>13.49</c:v>
                </c:pt>
              </c:numCache>
            </c:numRef>
          </c:val>
          <c:extLst>
            <c:ext xmlns:c16="http://schemas.microsoft.com/office/drawing/2014/chart" uri="{C3380CC4-5D6E-409C-BE32-E72D297353CC}">
              <c16:uniqueId val="{00000009-3061-4CBC-AA8E-013F09ED3E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784</c:v>
                </c:pt>
                <c:pt idx="5">
                  <c:v>766</c:v>
                </c:pt>
                <c:pt idx="8">
                  <c:v>713</c:v>
                </c:pt>
                <c:pt idx="11">
                  <c:v>674</c:v>
                </c:pt>
                <c:pt idx="14">
                  <c:v>623</c:v>
                </c:pt>
              </c:numCache>
            </c:numRef>
          </c:val>
          <c:extLst>
            <c:ext xmlns:c16="http://schemas.microsoft.com/office/drawing/2014/chart" uri="{C3380CC4-5D6E-409C-BE32-E72D297353CC}">
              <c16:uniqueId val="{00000000-9217-428E-A5B3-E5A9EE305F4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217-428E-A5B3-E5A9EE305F4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217-428E-A5B3-E5A9EE305F4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71</c:v>
                </c:pt>
                <c:pt idx="3">
                  <c:v>67</c:v>
                </c:pt>
                <c:pt idx="6">
                  <c:v>44</c:v>
                </c:pt>
                <c:pt idx="9">
                  <c:v>22</c:v>
                </c:pt>
                <c:pt idx="12">
                  <c:v>28</c:v>
                </c:pt>
              </c:numCache>
            </c:numRef>
          </c:val>
          <c:extLst>
            <c:ext xmlns:c16="http://schemas.microsoft.com/office/drawing/2014/chart" uri="{C3380CC4-5D6E-409C-BE32-E72D297353CC}">
              <c16:uniqueId val="{00000003-9217-428E-A5B3-E5A9EE305F4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131</c:v>
                </c:pt>
                <c:pt idx="3">
                  <c:v>126</c:v>
                </c:pt>
                <c:pt idx="6">
                  <c:v>119</c:v>
                </c:pt>
                <c:pt idx="9">
                  <c:v>124</c:v>
                </c:pt>
                <c:pt idx="12">
                  <c:v>123</c:v>
                </c:pt>
              </c:numCache>
            </c:numRef>
          </c:val>
          <c:extLst>
            <c:ext xmlns:c16="http://schemas.microsoft.com/office/drawing/2014/chart" uri="{C3380CC4-5D6E-409C-BE32-E72D297353CC}">
              <c16:uniqueId val="{00000004-9217-428E-A5B3-E5A9EE305F4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17-428E-A5B3-E5A9EE305F4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217-428E-A5B3-E5A9EE305F4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1192</c:v>
                </c:pt>
                <c:pt idx="3">
                  <c:v>1212</c:v>
                </c:pt>
                <c:pt idx="6">
                  <c:v>1141</c:v>
                </c:pt>
                <c:pt idx="9">
                  <c:v>1107</c:v>
                </c:pt>
                <c:pt idx="12">
                  <c:v>1108</c:v>
                </c:pt>
              </c:numCache>
            </c:numRef>
          </c:val>
          <c:extLst>
            <c:ext xmlns:c16="http://schemas.microsoft.com/office/drawing/2014/chart" uri="{C3380CC4-5D6E-409C-BE32-E72D297353CC}">
              <c16:uniqueId val="{00000007-9217-428E-A5B3-E5A9EE305F4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610</c:v>
                </c:pt>
                <c:pt idx="2">
                  <c:v>#N/A</c:v>
                </c:pt>
                <c:pt idx="3">
                  <c:v>#N/A</c:v>
                </c:pt>
                <c:pt idx="4">
                  <c:v>639</c:v>
                </c:pt>
                <c:pt idx="5">
                  <c:v>#N/A</c:v>
                </c:pt>
                <c:pt idx="6">
                  <c:v>#N/A</c:v>
                </c:pt>
                <c:pt idx="7">
                  <c:v>591</c:v>
                </c:pt>
                <c:pt idx="8">
                  <c:v>#N/A</c:v>
                </c:pt>
                <c:pt idx="9">
                  <c:v>#N/A</c:v>
                </c:pt>
                <c:pt idx="10">
                  <c:v>579</c:v>
                </c:pt>
                <c:pt idx="11">
                  <c:v>#N/A</c:v>
                </c:pt>
                <c:pt idx="12">
                  <c:v>#N/A</c:v>
                </c:pt>
                <c:pt idx="13">
                  <c:v>636</c:v>
                </c:pt>
                <c:pt idx="14">
                  <c:v>#N/A</c:v>
                </c:pt>
              </c:numCache>
            </c:numRef>
          </c:val>
          <c:smooth val="0"/>
          <c:extLst>
            <c:ext xmlns:c16="http://schemas.microsoft.com/office/drawing/2014/chart" uri="{C3380CC4-5D6E-409C-BE32-E72D297353CC}">
              <c16:uniqueId val="{00000008-9217-428E-A5B3-E5A9EE305F4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7357</c:v>
                </c:pt>
                <c:pt idx="5">
                  <c:v>6993</c:v>
                </c:pt>
                <c:pt idx="8">
                  <c:v>6941</c:v>
                </c:pt>
                <c:pt idx="11">
                  <c:v>6581</c:v>
                </c:pt>
                <c:pt idx="14">
                  <c:v>6568</c:v>
                </c:pt>
              </c:numCache>
            </c:numRef>
          </c:val>
          <c:extLst>
            <c:ext xmlns:c16="http://schemas.microsoft.com/office/drawing/2014/chart" uri="{C3380CC4-5D6E-409C-BE32-E72D297353CC}">
              <c16:uniqueId val="{00000000-5CCF-4289-9AC3-EFF6A9DAF0E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85</c:v>
                </c:pt>
                <c:pt idx="5">
                  <c:v>49</c:v>
                </c:pt>
                <c:pt idx="8">
                  <c:v>13</c:v>
                </c:pt>
                <c:pt idx="11">
                  <c:v>9</c:v>
                </c:pt>
                <c:pt idx="14">
                  <c:v>15</c:v>
                </c:pt>
              </c:numCache>
            </c:numRef>
          </c:val>
          <c:extLst>
            <c:ext xmlns:c16="http://schemas.microsoft.com/office/drawing/2014/chart" uri="{C3380CC4-5D6E-409C-BE32-E72D297353CC}">
              <c16:uniqueId val="{00000001-5CCF-4289-9AC3-EFF6A9DAF0E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1790</c:v>
                </c:pt>
                <c:pt idx="5">
                  <c:v>1813</c:v>
                </c:pt>
                <c:pt idx="8">
                  <c:v>1976</c:v>
                </c:pt>
                <c:pt idx="11">
                  <c:v>2092</c:v>
                </c:pt>
                <c:pt idx="14">
                  <c:v>2023</c:v>
                </c:pt>
              </c:numCache>
            </c:numRef>
          </c:val>
          <c:extLst>
            <c:ext xmlns:c16="http://schemas.microsoft.com/office/drawing/2014/chart" uri="{C3380CC4-5D6E-409C-BE32-E72D297353CC}">
              <c16:uniqueId val="{00000002-5CCF-4289-9AC3-EFF6A9DAF0E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CF-4289-9AC3-EFF6A9DAF0E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CF-4289-9AC3-EFF6A9DAF0E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CF-4289-9AC3-EFF6A9DAF0E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471</c:v>
                </c:pt>
                <c:pt idx="3">
                  <c:v>474</c:v>
                </c:pt>
                <c:pt idx="6">
                  <c:v>530</c:v>
                </c:pt>
                <c:pt idx="9">
                  <c:v>471</c:v>
                </c:pt>
                <c:pt idx="12">
                  <c:v>409</c:v>
                </c:pt>
              </c:numCache>
            </c:numRef>
          </c:val>
          <c:extLst>
            <c:ext xmlns:c16="http://schemas.microsoft.com/office/drawing/2014/chart" uri="{C3380CC4-5D6E-409C-BE32-E72D297353CC}">
              <c16:uniqueId val="{00000006-5CCF-4289-9AC3-EFF6A9DAF0E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267</c:v>
                </c:pt>
                <c:pt idx="3">
                  <c:v>187</c:v>
                </c:pt>
                <c:pt idx="6">
                  <c:v>169</c:v>
                </c:pt>
                <c:pt idx="9">
                  <c:v>168</c:v>
                </c:pt>
                <c:pt idx="12">
                  <c:v>162</c:v>
                </c:pt>
              </c:numCache>
            </c:numRef>
          </c:val>
          <c:extLst>
            <c:ext xmlns:c16="http://schemas.microsoft.com/office/drawing/2014/chart" uri="{C3380CC4-5D6E-409C-BE32-E72D297353CC}">
              <c16:uniqueId val="{00000007-5CCF-4289-9AC3-EFF6A9DAF0E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1767</c:v>
                </c:pt>
                <c:pt idx="3">
                  <c:v>1719</c:v>
                </c:pt>
                <c:pt idx="6">
                  <c:v>1588</c:v>
                </c:pt>
                <c:pt idx="9">
                  <c:v>1461</c:v>
                </c:pt>
                <c:pt idx="12">
                  <c:v>1382</c:v>
                </c:pt>
              </c:numCache>
            </c:numRef>
          </c:val>
          <c:extLst>
            <c:ext xmlns:c16="http://schemas.microsoft.com/office/drawing/2014/chart" uri="{C3380CC4-5D6E-409C-BE32-E72D297353CC}">
              <c16:uniqueId val="{00000008-5CCF-4289-9AC3-EFF6A9DAF0E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c:v>
                </c:pt>
                <c:pt idx="3">
                  <c:v>3</c:v>
                </c:pt>
                <c:pt idx="6">
                  <c:v>1</c:v>
                </c:pt>
                <c:pt idx="9">
                  <c:v>1</c:v>
                </c:pt>
                <c:pt idx="12">
                  <c:v>0</c:v>
                </c:pt>
              </c:numCache>
            </c:numRef>
          </c:val>
          <c:extLst>
            <c:ext xmlns:c16="http://schemas.microsoft.com/office/drawing/2014/chart" uri="{C3380CC4-5D6E-409C-BE32-E72D297353CC}">
              <c16:uniqueId val="{00000009-5CCF-4289-9AC3-EFF6A9DAF0E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11593</c:v>
                </c:pt>
                <c:pt idx="3">
                  <c:v>11018</c:v>
                </c:pt>
                <c:pt idx="6">
                  <c:v>10744</c:v>
                </c:pt>
                <c:pt idx="9">
                  <c:v>10525</c:v>
                </c:pt>
                <c:pt idx="12">
                  <c:v>10492</c:v>
                </c:pt>
              </c:numCache>
            </c:numRef>
          </c:val>
          <c:extLst>
            <c:ext xmlns:c16="http://schemas.microsoft.com/office/drawing/2014/chart" uri="{C3380CC4-5D6E-409C-BE32-E72D297353CC}">
              <c16:uniqueId val="{0000000A-5CCF-4289-9AC3-EFF6A9DAF0E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4871</c:v>
                </c:pt>
                <c:pt idx="2">
                  <c:v>#N/A</c:v>
                </c:pt>
                <c:pt idx="3">
                  <c:v>#N/A</c:v>
                </c:pt>
                <c:pt idx="4">
                  <c:v>4545</c:v>
                </c:pt>
                <c:pt idx="5">
                  <c:v>#N/A</c:v>
                </c:pt>
                <c:pt idx="6">
                  <c:v>#N/A</c:v>
                </c:pt>
                <c:pt idx="7">
                  <c:v>4103</c:v>
                </c:pt>
                <c:pt idx="8">
                  <c:v>#N/A</c:v>
                </c:pt>
                <c:pt idx="9">
                  <c:v>#N/A</c:v>
                </c:pt>
                <c:pt idx="10">
                  <c:v>3944</c:v>
                </c:pt>
                <c:pt idx="11">
                  <c:v>#N/A</c:v>
                </c:pt>
                <c:pt idx="12">
                  <c:v>#N/A</c:v>
                </c:pt>
                <c:pt idx="13">
                  <c:v>3840</c:v>
                </c:pt>
                <c:pt idx="14">
                  <c:v>#N/A</c:v>
                </c:pt>
              </c:numCache>
            </c:numRef>
          </c:val>
          <c:smooth val="0"/>
          <c:extLst>
            <c:ext xmlns:c16="http://schemas.microsoft.com/office/drawing/2014/chart" uri="{C3380CC4-5D6E-409C-BE32-E72D297353CC}">
              <c16:uniqueId val="{0000000B-5CCF-4289-9AC3-EFF6A9DAF0E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922</c:v>
                </c:pt>
                <c:pt idx="1">
                  <c:v>1008</c:v>
                </c:pt>
                <c:pt idx="2">
                  <c:v>974</c:v>
                </c:pt>
              </c:numCache>
            </c:numRef>
          </c:val>
          <c:extLst>
            <c:ext xmlns:c16="http://schemas.microsoft.com/office/drawing/2014/chart" uri="{C3380CC4-5D6E-409C-BE32-E72D297353CC}">
              <c16:uniqueId val="{00000000-CD90-4B7F-A1CE-A2ABC2C4DE4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82</c:v>
                </c:pt>
                <c:pt idx="1">
                  <c:v>0</c:v>
                </c:pt>
                <c:pt idx="2">
                  <c:v>25</c:v>
                </c:pt>
              </c:numCache>
            </c:numRef>
          </c:val>
          <c:extLst>
            <c:ext xmlns:c16="http://schemas.microsoft.com/office/drawing/2014/chart" uri="{C3380CC4-5D6E-409C-BE32-E72D297353CC}">
              <c16:uniqueId val="{00000001-CD90-4B7F-A1CE-A2ABC2C4DE4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251</c:v>
                </c:pt>
                <c:pt idx="1">
                  <c:v>445</c:v>
                </c:pt>
                <c:pt idx="2">
                  <c:v>519</c:v>
                </c:pt>
              </c:numCache>
            </c:numRef>
          </c:val>
          <c:extLst>
            <c:ext xmlns:c16="http://schemas.microsoft.com/office/drawing/2014/chart" uri="{C3380CC4-5D6E-409C-BE32-E72D297353CC}">
              <c16:uniqueId val="{00000002-CD90-4B7F-A1CE-A2ABC2C4DE4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前年度と比較すると、類似団体の財政力指数は</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ポイント減少していることに対し、本町は増減なしとなっている。また、類似団体と比較すると財政力指数が</a:t>
          </a:r>
          <a:r>
            <a:rPr kumimoji="1" lang="en-US" altLang="ja-JP" sz="1300">
              <a:latin typeface="ＭＳ Ｐゴシック" panose="020B0600070205080204" pitchFamily="50" charset="-128"/>
              <a:ea typeface="ＭＳ Ｐゴシック" panose="020B0600070205080204" pitchFamily="50" charset="-128"/>
            </a:rPr>
            <a:t>0.18</a:t>
          </a:r>
          <a:r>
            <a:rPr kumimoji="1" lang="ja-JP" altLang="en-US" sz="1300">
              <a:latin typeface="ＭＳ Ｐゴシック" panose="020B0600070205080204" pitchFamily="50" charset="-128"/>
              <a:ea typeface="ＭＳ Ｐゴシック" panose="020B0600070205080204" pitchFamily="50" charset="-128"/>
            </a:rPr>
            <a:t>ポイント低くなっているが、その要因として、本町は面積が小さく、人口が少ないため、町民税及び固定資産税による税収が比較的少なく、また住宅地を中心とした町であり、事業所が少ないことから法人税の税収も少ないことが挙げら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31045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162278</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346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162278</xdr:rowOff>
    </xdr:from>
    <xdr:to>
      <xdr:col>11</xdr:col>
      <xdr:colOff>31750</xdr:colOff>
      <xdr:row>43</xdr:row>
      <xdr:rowOff>162278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3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111478</xdr:rowOff>
    </xdr:from>
    <xdr:to>
      <xdr:col>11</xdr:col>
      <xdr:colOff>82550</xdr:colOff>
      <xdr:row>44</xdr:row>
      <xdr:rowOff>41628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26405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111478</xdr:rowOff>
    </xdr:from>
    <xdr:to>
      <xdr:col>7</xdr:col>
      <xdr:colOff>31750</xdr:colOff>
      <xdr:row>44</xdr:row>
      <xdr:rowOff>41628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26405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り、類似団体平均と比較すると依然として厳しい水準となった。高齢化に伴い介護保険及び後期高齢者医療特別会計繰出金が増加傾向にあり経常支出が増加していることに加え、人事院勧告に伴う給与改定により人件費が増加していることが経常収支比率の悪化の要因として挙げられる。今後は中学校統合に伴う校舎の再整備やごみ処理の広域化に係る多額の起債に伴う公債費の増加が見込まれることから、公債費負担の縮減を図るため、土地の売却など財源が確保できた際には積極的に繰上償還を進めていきたい。</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117793</xdr:rowOff>
    </xdr:from>
    <xdr:to>
      <xdr:col>23</xdr:col>
      <xdr:colOff>133350</xdr:colOff>
      <xdr:row>65</xdr:row>
      <xdr:rowOff>48895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90593"/>
          <a:ext cx="8382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96203</xdr:rowOff>
    </xdr:from>
    <xdr:to>
      <xdr:col>19</xdr:col>
      <xdr:colOff>133350</xdr:colOff>
      <xdr:row>64</xdr:row>
      <xdr:rowOff>117793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89755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96203</xdr:rowOff>
    </xdr:from>
    <xdr:to>
      <xdr:col>15</xdr:col>
      <xdr:colOff>82550</xdr:colOff>
      <xdr:row>65</xdr:row>
      <xdr:rowOff>145415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897553"/>
          <a:ext cx="889000" cy="39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145415</xdr:rowOff>
    </xdr:from>
    <xdr:to>
      <xdr:col>11</xdr:col>
      <xdr:colOff>31750</xdr:colOff>
      <xdr:row>66</xdr:row>
      <xdr:rowOff>40322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289665"/>
          <a:ext cx="889000" cy="6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169545</xdr:rowOff>
    </xdr:from>
    <xdr:to>
      <xdr:col>23</xdr:col>
      <xdr:colOff>184150</xdr:colOff>
      <xdr:row>65</xdr:row>
      <xdr:rowOff>99695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141622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11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66993</xdr:rowOff>
    </xdr:from>
    <xdr:to>
      <xdr:col>19</xdr:col>
      <xdr:colOff>184150</xdr:colOff>
      <xdr:row>64</xdr:row>
      <xdr:rowOff>168593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153370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126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45403</xdr:rowOff>
    </xdr:from>
    <xdr:to>
      <xdr:col>15</xdr:col>
      <xdr:colOff>133350</xdr:colOff>
      <xdr:row>63</xdr:row>
      <xdr:rowOff>147003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846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94615</xdr:rowOff>
    </xdr:from>
    <xdr:to>
      <xdr:col>11</xdr:col>
      <xdr:colOff>82550</xdr:colOff>
      <xdr:row>66</xdr:row>
      <xdr:rowOff>24765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3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9542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32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160972</xdr:rowOff>
    </xdr:from>
    <xdr:to>
      <xdr:col>7</xdr:col>
      <xdr:colOff>31750</xdr:colOff>
      <xdr:row>66</xdr:row>
      <xdr:rowOff>91122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75899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3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住民１人当たりの人件費・物件費等決算額は前年度と比較すると</a:t>
          </a:r>
          <a:r>
            <a:rPr kumimoji="1" lang="en-US" altLang="ja-JP" sz="1300">
              <a:latin typeface="ＭＳ Ｐゴシック" panose="020B0600070205080204" pitchFamily="50" charset="-128"/>
              <a:ea typeface="ＭＳ Ｐゴシック" panose="020B0600070205080204" pitchFamily="50" charset="-128"/>
            </a:rPr>
            <a:t>8,441</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141,654</a:t>
          </a:r>
          <a:r>
            <a:rPr kumimoji="1" lang="ja-JP" altLang="en-US" sz="1300">
              <a:latin typeface="ＭＳ Ｐゴシック" panose="020B0600070205080204" pitchFamily="50" charset="-128"/>
              <a:ea typeface="ＭＳ Ｐゴシック" panose="020B0600070205080204" pitchFamily="50" charset="-128"/>
            </a:rPr>
            <a:t>円となった。減少の要因としては、物件費において、前年度に塵埃焼却場の解体事業を実施したことが挙げられる。加えて新型コロナウイルス関連事業を縮小していることも要因として挙げられる。人件費については、人事院勧告に伴う給与改定により増加してい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23222</xdr:rowOff>
    </xdr:from>
    <xdr:to>
      <xdr:col>23</xdr:col>
      <xdr:colOff>133350</xdr:colOff>
      <xdr:row>82</xdr:row>
      <xdr:rowOff>63959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82122"/>
          <a:ext cx="838200" cy="4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20230</xdr:rowOff>
    </xdr:from>
    <xdr:to>
      <xdr:col>19</xdr:col>
      <xdr:colOff>133350</xdr:colOff>
      <xdr:row>82</xdr:row>
      <xdr:rowOff>63959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79130"/>
          <a:ext cx="889000" cy="4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133821</xdr:rowOff>
    </xdr:from>
    <xdr:to>
      <xdr:col>15</xdr:col>
      <xdr:colOff>82550</xdr:colOff>
      <xdr:row>82</xdr:row>
      <xdr:rowOff>20230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21271"/>
          <a:ext cx="889000" cy="57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46118</xdr:rowOff>
    </xdr:from>
    <xdr:to>
      <xdr:col>11</xdr:col>
      <xdr:colOff>31750</xdr:colOff>
      <xdr:row>81</xdr:row>
      <xdr:rowOff>133821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33568"/>
          <a:ext cx="889000" cy="8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143872</xdr:rowOff>
    </xdr:from>
    <xdr:to>
      <xdr:col>23</xdr:col>
      <xdr:colOff>184150</xdr:colOff>
      <xdr:row>82</xdr:row>
      <xdr:rowOff>74022</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3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115949</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0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13159</xdr:rowOff>
    </xdr:from>
    <xdr:to>
      <xdr:col>19</xdr:col>
      <xdr:colOff>184150</xdr:colOff>
      <xdr:row>82</xdr:row>
      <xdr:rowOff>114759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2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99536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584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140880</xdr:rowOff>
    </xdr:from>
    <xdr:to>
      <xdr:col>15</xdr:col>
      <xdr:colOff>133350</xdr:colOff>
      <xdr:row>82</xdr:row>
      <xdr:rowOff>71030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2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55807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1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83021</xdr:rowOff>
    </xdr:from>
    <xdr:to>
      <xdr:col>11</xdr:col>
      <xdr:colOff>82550</xdr:colOff>
      <xdr:row>82</xdr:row>
      <xdr:rowOff>13171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7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169398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56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166768</xdr:rowOff>
    </xdr:from>
    <xdr:to>
      <xdr:col>7</xdr:col>
      <xdr:colOff>31750</xdr:colOff>
      <xdr:row>81</xdr:row>
      <xdr:rowOff>96918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107095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5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ラスパイレス指数については、前年度と比較すると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93.8</a:t>
          </a:r>
          <a:r>
            <a:rPr kumimoji="1" lang="ja-JP" altLang="en-US" sz="1300">
              <a:latin typeface="ＭＳ Ｐゴシック" panose="020B0600070205080204" pitchFamily="50" charset="-128"/>
              <a:ea typeface="ＭＳ Ｐゴシック" panose="020B0600070205080204" pitchFamily="50" charset="-128"/>
            </a:rPr>
            <a:t>％となった。人事院勧告に伴う給与改定を行っているものの国に準拠して改定を行っているため、大幅な増減はなかったものと考えられるが、類似団体と比較すると大幅に下回る水準となっている。今後も計画的に定員管理を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66322</xdr:rowOff>
    </xdr:from>
    <xdr:to>
      <xdr:col>81</xdr:col>
      <xdr:colOff>44450</xdr:colOff>
      <xdr:row>83</xdr:row>
      <xdr:rowOff>79728</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29667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66322</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202834"/>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82</xdr:row>
      <xdr:rowOff>143934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2028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36689</xdr:rowOff>
    </xdr:from>
    <xdr:to>
      <xdr:col>68</xdr:col>
      <xdr:colOff>152400</xdr:colOff>
      <xdr:row>82</xdr:row>
      <xdr:rowOff>143934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95589"/>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28928</xdr:rowOff>
    </xdr:from>
    <xdr:to>
      <xdr:col>81</xdr:col>
      <xdr:colOff>95250</xdr:colOff>
      <xdr:row>83</xdr:row>
      <xdr:rowOff>130528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5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45455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10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157339</xdr:rowOff>
    </xdr:from>
    <xdr:to>
      <xdr:col>64</xdr:col>
      <xdr:colOff>152400</xdr:colOff>
      <xdr:row>82</xdr:row>
      <xdr:rowOff>87489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97666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上回っているが、これはごみ収集および積替え業務、保育所、町立（幼、小、中）全６校園の各給食調理業務を直営で運営していることが要因として挙げられる。現状、ごみの収集等にあたる衛生業務員は退職後不補充としており、段階的に民間委託することを視野に入れ、人員の削減について検討していきたい。また一般行政職については、退職者数と採用者数の均衡を図り、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69487</xdr:rowOff>
    </xdr:from>
    <xdr:to>
      <xdr:col>81</xdr:col>
      <xdr:colOff>44450</xdr:colOff>
      <xdr:row>63</xdr:row>
      <xdr:rowOff>136706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870837"/>
          <a:ext cx="838200" cy="67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31569</xdr:rowOff>
    </xdr:from>
    <xdr:to>
      <xdr:col>77</xdr:col>
      <xdr:colOff>44450</xdr:colOff>
      <xdr:row>63</xdr:row>
      <xdr:rowOff>69487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832919"/>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12609</xdr:rowOff>
    </xdr:from>
    <xdr:to>
      <xdr:col>72</xdr:col>
      <xdr:colOff>203200</xdr:colOff>
      <xdr:row>63</xdr:row>
      <xdr:rowOff>31569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813959"/>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137523</xdr:rowOff>
    </xdr:from>
    <xdr:to>
      <xdr:col>68</xdr:col>
      <xdr:colOff>152400</xdr:colOff>
      <xdr:row>63</xdr:row>
      <xdr:rowOff>12609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76742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85906</xdr:rowOff>
    </xdr:from>
    <xdr:to>
      <xdr:col>81</xdr:col>
      <xdr:colOff>95250</xdr:colOff>
      <xdr:row>64</xdr:row>
      <xdr:rowOff>16056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8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57983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5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18687</xdr:rowOff>
    </xdr:from>
    <xdr:to>
      <xdr:col>77</xdr:col>
      <xdr:colOff>95250</xdr:colOff>
      <xdr:row>63</xdr:row>
      <xdr:rowOff>120287</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2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105064</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06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152219</xdr:rowOff>
    </xdr:from>
    <xdr:to>
      <xdr:col>73</xdr:col>
      <xdr:colOff>44450</xdr:colOff>
      <xdr:row>63</xdr:row>
      <xdr:rowOff>82369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67146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868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133259</xdr:rowOff>
    </xdr:from>
    <xdr:to>
      <xdr:col>68</xdr:col>
      <xdr:colOff>203200</xdr:colOff>
      <xdr:row>63</xdr:row>
      <xdr:rowOff>63409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76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48186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84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86723</xdr:rowOff>
    </xdr:from>
    <xdr:to>
      <xdr:col>64</xdr:col>
      <xdr:colOff>152400</xdr:colOff>
      <xdr:row>63</xdr:row>
      <xdr:rowOff>16873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0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前年度と比較すると</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改善となった。近年では、地方債を発行する際に将来負担を軽減するため、償還期間および据置期間を短縮して借入れを行っているが、普通交付税の理論算入期間とのずれが生じており、交付税算入額が償還額よりも低い期間が生じることで、実質公債費比率が高い水準であるひとつの要因となっている。加えて、類似団体と比較すると地方債残高が多く、元利償還金も大きいことから、実質公債費比率は厳しい水準にある。今後は大型事業の影響により実質公債費比率の悪化が見込まれるが、繰上償還などの取組により、公債費負担の軽減に努め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118428</xdr:rowOff>
    </xdr:from>
    <xdr:to>
      <xdr:col>81</xdr:col>
      <xdr:colOff>44450</xdr:colOff>
      <xdr:row>41</xdr:row>
      <xdr:rowOff>136525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147878"/>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136525</xdr:rowOff>
    </xdr:from>
    <xdr:to>
      <xdr:col>77</xdr:col>
      <xdr:colOff>44450</xdr:colOff>
      <xdr:row>42</xdr:row>
      <xdr:rowOff>7303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5290800" y="7165975"/>
          <a:ext cx="8890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7303</xdr:rowOff>
    </xdr:from>
    <xdr:to>
      <xdr:col>72</xdr:col>
      <xdr:colOff>203200</xdr:colOff>
      <xdr:row>42</xdr:row>
      <xdr:rowOff>19368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7208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19368</xdr:rowOff>
    </xdr:from>
    <xdr:to>
      <xdr:col>68</xdr:col>
      <xdr:colOff>152400</xdr:colOff>
      <xdr:row>42</xdr:row>
      <xdr:rowOff>19368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2202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67628</xdr:rowOff>
    </xdr:from>
    <xdr:to>
      <xdr:col>81</xdr:col>
      <xdr:colOff>95250</xdr:colOff>
      <xdr:row>41</xdr:row>
      <xdr:rowOff>169228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39705</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6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127953</xdr:rowOff>
    </xdr:from>
    <xdr:to>
      <xdr:col>73</xdr:col>
      <xdr:colOff>44450</xdr:colOff>
      <xdr:row>42</xdr:row>
      <xdr:rowOff>58103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15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42880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2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140018</xdr:rowOff>
    </xdr:from>
    <xdr:to>
      <xdr:col>68</xdr:col>
      <xdr:colOff>203200</xdr:colOff>
      <xdr:row>42</xdr:row>
      <xdr:rowOff>70168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54945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140018</xdr:rowOff>
    </xdr:from>
    <xdr:to>
      <xdr:col>64</xdr:col>
      <xdr:colOff>152400</xdr:colOff>
      <xdr:row>42</xdr:row>
      <xdr:rowOff>70168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6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54945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55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前年度と比較すると</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ポイントと緩やかな改善となっているが、類似団体平均と比較すると依然として厳しい水準となっている。今後は第三セクター等改革推進債の償還が進むことなど改善の要因はあるが、中学校統合に伴う校舎の再整備やごみ処理の広域化に係る多額の起債を予定していることから、悪化の要因も見込まれている。将来負担比率の改善のため、交付税算入のない起債の発行を極力抑えるなど、地方債に依存しすぎないような財政運営に努めていかなければならない。</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156694</xdr:rowOff>
    </xdr:from>
    <xdr:to>
      <xdr:col>81</xdr:col>
      <xdr:colOff>44450</xdr:colOff>
      <xdr:row>19</xdr:row>
      <xdr:rowOff>27758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242794"/>
          <a:ext cx="838200" cy="4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27758</xdr:rowOff>
    </xdr:from>
    <xdr:to>
      <xdr:col>77</xdr:col>
      <xdr:colOff>44450</xdr:colOff>
      <xdr:row>19</xdr:row>
      <xdr:rowOff>42696</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285308"/>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42696</xdr:rowOff>
    </xdr:from>
    <xdr:to>
      <xdr:col>72</xdr:col>
      <xdr:colOff>203200</xdr:colOff>
      <xdr:row>20</xdr:row>
      <xdr:rowOff>58541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300246"/>
          <a:ext cx="889000" cy="18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58541</xdr:rowOff>
    </xdr:from>
    <xdr:to>
      <xdr:col>68</xdr:col>
      <xdr:colOff>152400</xdr:colOff>
      <xdr:row>21</xdr:row>
      <xdr:rowOff>37616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487541"/>
          <a:ext cx="889000" cy="15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105894</xdr:rowOff>
    </xdr:from>
    <xdr:to>
      <xdr:col>81</xdr:col>
      <xdr:colOff>95250</xdr:colOff>
      <xdr:row>19</xdr:row>
      <xdr:rowOff>36044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19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77971</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164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148409</xdr:rowOff>
    </xdr:from>
    <xdr:to>
      <xdr:col>77</xdr:col>
      <xdr:colOff>95250</xdr:colOff>
      <xdr:row>19</xdr:row>
      <xdr:rowOff>78559</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23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63335</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320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163346</xdr:rowOff>
    </xdr:from>
    <xdr:to>
      <xdr:col>73</xdr:col>
      <xdr:colOff>44450</xdr:colOff>
      <xdr:row>19</xdr:row>
      <xdr:rowOff>93496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24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78273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33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7741</xdr:rowOff>
    </xdr:from>
    <xdr:to>
      <xdr:col>68</xdr:col>
      <xdr:colOff>203200</xdr:colOff>
      <xdr:row>20</xdr:row>
      <xdr:rowOff>109341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43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94118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52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158266</xdr:rowOff>
    </xdr:from>
    <xdr:to>
      <xdr:col>64</xdr:col>
      <xdr:colOff>152400</xdr:colOff>
      <xdr:row>21</xdr:row>
      <xdr:rowOff>88416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58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73193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673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ポイント増加し、類似団体平均を上回る</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となった。増加の要因としては人事院勧告に伴う給与改定が挙げられる。類似団体平均を上回る要因としてはごみ収集および積替え業務、保育所、学校園給食などを直営で行っており、行政サービスの提供の方法に差異があることが要因として挙げら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53848</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6894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53848</xdr:rowOff>
    </xdr:from>
    <xdr:to>
      <xdr:col>19</xdr:col>
      <xdr:colOff>187325</xdr:colOff>
      <xdr:row>38</xdr:row>
      <xdr:rowOff>72136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689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72136</xdr:rowOff>
    </xdr:from>
    <xdr:to>
      <xdr:col>15</xdr:col>
      <xdr:colOff>98425</xdr:colOff>
      <xdr:row>38</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872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35560</xdr:rowOff>
    </xdr:from>
    <xdr:to>
      <xdr:col>11</xdr:col>
      <xdr:colOff>9525</xdr:colOff>
      <xdr:row>38</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506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62484</xdr:rowOff>
    </xdr:from>
    <xdr:to>
      <xdr:col>24</xdr:col>
      <xdr:colOff>76200</xdr:colOff>
      <xdr:row>38</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34561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xdr:rowOff>
    </xdr:from>
    <xdr:to>
      <xdr:col>20</xdr:col>
      <xdr:colOff>38100</xdr:colOff>
      <xdr:row>38</xdr:row>
      <xdr:rowOff>104648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89425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21336</xdr:rowOff>
    </xdr:from>
    <xdr:to>
      <xdr:col>15</xdr:col>
      <xdr:colOff>149225</xdr:colOff>
      <xdr:row>38</xdr:row>
      <xdr:rowOff>122936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107713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99060</xdr:rowOff>
    </xdr:from>
    <xdr:to>
      <xdr:col>11</xdr:col>
      <xdr:colOff>60325</xdr:colOff>
      <xdr:row>39</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13987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％となった。類似団体平均を下回っている要因としては、本町は直営で実施している事業が多く、人件費の占める割合が高いことが挙げられる。令和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年度からはごみ処理が山辺・県北西部広域環境衛生組合へ移行するため、現在の民間委託に係る物件費が大幅に減少する見込みである。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15</xdr:row>
      <xdr:rowOff>92710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416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15</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968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96520</xdr:rowOff>
    </xdr:from>
    <xdr:to>
      <xdr:col>73</xdr:col>
      <xdr:colOff>180975</xdr:colOff>
      <xdr:row>14</xdr:row>
      <xdr:rowOff>127000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496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127000</xdr:rowOff>
    </xdr:from>
    <xdr:to>
      <xdr:col>69</xdr:col>
      <xdr:colOff>92075</xdr:colOff>
      <xdr:row>15</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527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41910</xdr:rowOff>
    </xdr:from>
    <xdr:to>
      <xdr:col>82</xdr:col>
      <xdr:colOff>158750</xdr:colOff>
      <xdr:row>15</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58437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19050</xdr:rowOff>
    </xdr:from>
    <xdr:to>
      <xdr:col>78</xdr:col>
      <xdr:colOff>120650</xdr:colOff>
      <xdr:row>15</xdr:row>
      <xdr:rowOff>120650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130827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45720</xdr:rowOff>
    </xdr:from>
    <xdr:to>
      <xdr:col>74</xdr:col>
      <xdr:colOff>31750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157497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ポイント減少の</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％となった。類似団体平均を下回っているが、近年、障害福祉サービス関係費が増加傾向にあり、扶助費は増加していくことが見込まれる。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75293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483272"/>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75293</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179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159657</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159657</xdr:rowOff>
    </xdr:from>
    <xdr:to>
      <xdr:col>11</xdr:col>
      <xdr:colOff>9525</xdr:colOff>
      <xdr:row>55</xdr:row>
      <xdr:rowOff>31750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17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24493</xdr:rowOff>
    </xdr:from>
    <xdr:to>
      <xdr:col>20</xdr:col>
      <xdr:colOff>38100</xdr:colOff>
      <xdr:row>55</xdr:row>
      <xdr:rowOff>126093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136270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2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ポイント減少の</a:t>
          </a:r>
          <a:r>
            <a:rPr kumimoji="1" lang="en-US" altLang="ja-JP" sz="1200">
              <a:latin typeface="ＭＳ Ｐゴシック" panose="020B0600070205080204" pitchFamily="50" charset="-128"/>
              <a:ea typeface="ＭＳ Ｐゴシック" panose="020B0600070205080204" pitchFamily="50" charset="-128"/>
            </a:rPr>
            <a:t>13.7</a:t>
          </a:r>
          <a:r>
            <a:rPr kumimoji="1" lang="ja-JP" altLang="en-US" sz="1200">
              <a:latin typeface="ＭＳ Ｐゴシック" panose="020B0600070205080204" pitchFamily="50" charset="-128"/>
              <a:ea typeface="ＭＳ Ｐゴシック" panose="020B0600070205080204" pitchFamily="50" charset="-128"/>
            </a:rPr>
            <a:t>％となった。主に特別会計への繰出金や施設等の維持補修費で構成されているが、下水道事業の地方公営企業法適用に伴い特別会計から企業会計となったことにより、一般会計から下水道事業に繰り出す費用が繰出金から補助費等へ性質が変わったため前年度から減少している。今後は高齢社会の進展に伴い、介護保険や後期高齢者医療の繰出金は増加していく見通しで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58</xdr:row>
      <xdr:rowOff>94343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642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135165</xdr:rowOff>
    </xdr:from>
    <xdr:to>
      <xdr:col>78</xdr:col>
      <xdr:colOff>69850</xdr:colOff>
      <xdr:row>58</xdr:row>
      <xdr:rowOff>94343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078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58</xdr:row>
      <xdr:rowOff>72572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72572</xdr:rowOff>
    </xdr:from>
    <xdr:to>
      <xdr:col>69</xdr:col>
      <xdr:colOff>92075</xdr:colOff>
      <xdr:row>58</xdr:row>
      <xdr:rowOff>83457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01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43543</xdr:rowOff>
    </xdr:from>
    <xdr:to>
      <xdr:col>78</xdr:col>
      <xdr:colOff>120650</xdr:colOff>
      <xdr:row>58</xdr:row>
      <xdr:rowOff>145143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129920</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074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84365</xdr:rowOff>
    </xdr:from>
    <xdr:to>
      <xdr:col>74</xdr:col>
      <xdr:colOff>31750</xdr:colOff>
      <xdr:row>58</xdr:row>
      <xdr:rowOff>14515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170742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21772</xdr:rowOff>
    </xdr:from>
    <xdr:to>
      <xdr:col>69</xdr:col>
      <xdr:colOff>142875</xdr:colOff>
      <xdr:row>58</xdr:row>
      <xdr:rowOff>123372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108149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32657</xdr:rowOff>
    </xdr:from>
    <xdr:to>
      <xdr:col>65</xdr:col>
      <xdr:colOff>53975</xdr:colOff>
      <xdr:row>58</xdr:row>
      <xdr:rowOff>134257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119034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06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補助費等の経常収支比率は前年度と比較すると</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ポイント増加し、類似団体平均を下回る</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となった。下水道事業の地方公営企業法適用に伴い特別会計から企業会計となったことにより、一般会計から下水道事業に繰り出す費用が繰出金から補助費等へ性質が変わったため前年度から増加している。今後は山辺・県北西部広域環境衛生組合が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年度から本格的に稼働する予定であるため、令和</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年度以降は増加することが見込まれる。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35</xdr:row>
      <xdr:rowOff>161290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0934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110998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0934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110998</xdr:rowOff>
    </xdr:from>
    <xdr:to>
      <xdr:col>73</xdr:col>
      <xdr:colOff>180975</xdr:colOff>
      <xdr:row>35</xdr:row>
      <xdr:rowOff>143002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11174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143002</xdr:rowOff>
    </xdr:from>
    <xdr:to>
      <xdr:col>69</xdr:col>
      <xdr:colOff>92075</xdr:colOff>
      <xdr:row>36</xdr:row>
      <xdr:rowOff>12700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1437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60198</xdr:rowOff>
    </xdr:from>
    <xdr:to>
      <xdr:col>74</xdr:col>
      <xdr:colOff>31750</xdr:colOff>
      <xdr:row>35</xdr:row>
      <xdr:rowOff>161798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525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829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92202</xdr:rowOff>
    </xdr:from>
    <xdr:to>
      <xdr:col>69</xdr:col>
      <xdr:colOff>142875</xdr:colOff>
      <xdr:row>36</xdr:row>
      <xdr:rowOff>22352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32529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73677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公債費の経常収支比率は前年度と比較すると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ポイント増加し、依然として類似団体平均を大きく上回る</a:t>
          </a:r>
          <a:r>
            <a:rPr kumimoji="1" lang="en-US" altLang="ja-JP" sz="1300">
              <a:latin typeface="ＭＳ Ｐゴシック" panose="020B0600070205080204" pitchFamily="50" charset="-128"/>
              <a:ea typeface="ＭＳ Ｐゴシック" panose="020B0600070205080204" pitchFamily="50" charset="-128"/>
            </a:rPr>
            <a:t>20.7</a:t>
          </a:r>
          <a:r>
            <a:rPr kumimoji="1" lang="ja-JP" altLang="en-US" sz="1300">
              <a:latin typeface="ＭＳ Ｐゴシック" panose="020B0600070205080204" pitchFamily="50" charset="-128"/>
              <a:ea typeface="ＭＳ Ｐゴシック" panose="020B0600070205080204" pitchFamily="50" charset="-128"/>
            </a:rPr>
            <a:t>％となった。今後は、金利上昇の影響により利子の増加が見込まれるものの、交付税算入のない地方債の新規発行を抑制し、また財源が確保できた際には積極的に繰上償還することで公債費の抑制を図る。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78</xdr:row>
      <xdr:rowOff>159004</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513815"/>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136144</xdr:rowOff>
    </xdr:from>
    <xdr:to>
      <xdr:col>19</xdr:col>
      <xdr:colOff>187325</xdr:colOff>
      <xdr:row>78</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092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136144</xdr:rowOff>
    </xdr:from>
    <xdr:to>
      <xdr:col>15</xdr:col>
      <xdr:colOff>98425</xdr:colOff>
      <xdr:row>79</xdr:row>
      <xdr:rowOff>88137</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5092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88137</xdr:rowOff>
    </xdr:from>
    <xdr:to>
      <xdr:col>11</xdr:col>
      <xdr:colOff>9525</xdr:colOff>
      <xdr:row>79</xdr:row>
      <xdr:rowOff>106426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326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108204</xdr:rowOff>
    </xdr:from>
    <xdr:to>
      <xdr:col>24</xdr:col>
      <xdr:colOff>76200</xdr:colOff>
      <xdr:row>79</xdr:row>
      <xdr:rowOff>38354</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80281</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85344</xdr:rowOff>
    </xdr:from>
    <xdr:to>
      <xdr:col>15</xdr:col>
      <xdr:colOff>149225</xdr:colOff>
      <xdr:row>79</xdr:row>
      <xdr:rowOff>15494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271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37337</xdr:rowOff>
    </xdr:from>
    <xdr:to>
      <xdr:col>11</xdr:col>
      <xdr:colOff>60325</xdr:colOff>
      <xdr:row>79</xdr:row>
      <xdr:rowOff>138937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123714</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6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55626</xdr:rowOff>
    </xdr:from>
    <xdr:to>
      <xdr:col>6</xdr:col>
      <xdr:colOff>171450</xdr:colOff>
      <xdr:row>79</xdr:row>
      <xdr:rowOff>157226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142003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686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公債費以外の経常収支比率については前年度と比較すると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ポイント増加の</a:t>
          </a:r>
          <a:r>
            <a:rPr kumimoji="1" lang="en-US" altLang="ja-JP" sz="1300">
              <a:latin typeface="ＭＳ Ｐゴシック" panose="020B0600070205080204" pitchFamily="50" charset="-128"/>
              <a:ea typeface="ＭＳ Ｐゴシック" panose="020B0600070205080204" pitchFamily="50" charset="-128"/>
            </a:rPr>
            <a:t>75.9</a:t>
          </a:r>
          <a:r>
            <a:rPr kumimoji="1" lang="ja-JP" altLang="en-US" sz="1300">
              <a:latin typeface="ＭＳ Ｐゴシック" panose="020B0600070205080204" pitchFamily="50" charset="-128"/>
              <a:ea typeface="ＭＳ Ｐゴシック" panose="020B0600070205080204" pitchFamily="50" charset="-128"/>
            </a:rPr>
            <a:t>％となった。増加の要因としては、人事院勧告に伴う給与改定による人件費の増加が挙げられる。また、類似団体平均を下回っているが、経常収支比率のうち公債費が占める割合は類似団体より高いため、全体的な費用の見直しが必要で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51563</xdr:rowOff>
    </xdr:from>
    <xdr:to>
      <xdr:col>82</xdr:col>
      <xdr:colOff>107950</xdr:colOff>
      <xdr:row>77</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2532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51563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11480"/>
          <a:ext cx="889000" cy="14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77</xdr:row>
      <xdr:rowOff>83565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11480"/>
          <a:ext cx="889000" cy="17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77</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852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60198</xdr:rowOff>
    </xdr:from>
    <xdr:to>
      <xdr:col>82</xdr:col>
      <xdr:colOff>158750</xdr:colOff>
      <xdr:row>77</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76725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0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763</xdr:rowOff>
    </xdr:from>
    <xdr:to>
      <xdr:col>78</xdr:col>
      <xdr:colOff>120650</xdr:colOff>
      <xdr:row>77</xdr:row>
      <xdr:rowOff>102363</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112540</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71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64770</xdr:rowOff>
    </xdr:from>
    <xdr:to>
      <xdr:col>65</xdr:col>
      <xdr:colOff>53975</xdr:colOff>
      <xdr:row>77</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5097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148536</xdr:rowOff>
    </xdr:from>
    <xdr:to>
      <xdr:col>29</xdr:col>
      <xdr:colOff>127000</xdr:colOff>
      <xdr:row>17</xdr:row>
      <xdr:rowOff>49509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939361"/>
          <a:ext cx="647700" cy="72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24521</xdr:rowOff>
    </xdr:from>
    <xdr:to>
      <xdr:col>26</xdr:col>
      <xdr:colOff>50800</xdr:colOff>
      <xdr:row>17</xdr:row>
      <xdr:rowOff>49509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86796"/>
          <a:ext cx="698500" cy="24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24521</xdr:rowOff>
    </xdr:from>
    <xdr:to>
      <xdr:col>22</xdr:col>
      <xdr:colOff>114300</xdr:colOff>
      <xdr:row>17</xdr:row>
      <xdr:rowOff>53667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86796"/>
          <a:ext cx="698500" cy="29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53667</xdr:rowOff>
    </xdr:from>
    <xdr:to>
      <xdr:col>18</xdr:col>
      <xdr:colOff>177800</xdr:colOff>
      <xdr:row>17</xdr:row>
      <xdr:rowOff>113117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015942"/>
          <a:ext cx="698500" cy="59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97736</xdr:rowOff>
    </xdr:from>
    <xdr:to>
      <xdr:col>29</xdr:col>
      <xdr:colOff>177800</xdr:colOff>
      <xdr:row>17</xdr:row>
      <xdr:rowOff>27886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88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114263</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73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170159</xdr:rowOff>
    </xdr:from>
    <xdr:to>
      <xdr:col>26</xdr:col>
      <xdr:colOff>101600</xdr:colOff>
      <xdr:row>17</xdr:row>
      <xdr:rowOff>100309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9609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110486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2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145171</xdr:rowOff>
    </xdr:from>
    <xdr:to>
      <xdr:col>22</xdr:col>
      <xdr:colOff>165100</xdr:colOff>
      <xdr:row>17</xdr:row>
      <xdr:rowOff>75321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935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85498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04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2867</xdr:rowOff>
    </xdr:from>
    <xdr:to>
      <xdr:col>19</xdr:col>
      <xdr:colOff>38100</xdr:colOff>
      <xdr:row>17</xdr:row>
      <xdr:rowOff>104467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65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114644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73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62317</xdr:rowOff>
    </xdr:from>
    <xdr:to>
      <xdr:col>15</xdr:col>
      <xdr:colOff>101600</xdr:colOff>
      <xdr:row>17</xdr:row>
      <xdr:rowOff>163917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24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2644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793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340131</xdr:rowOff>
    </xdr:from>
    <xdr:to>
      <xdr:col>29</xdr:col>
      <xdr:colOff>127000</xdr:colOff>
      <xdr:row>35</xdr:row>
      <xdr:rowOff>55372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607581"/>
          <a:ext cx="6477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50800</xdr:rowOff>
    </xdr:from>
    <xdr:to>
      <xdr:col>26</xdr:col>
      <xdr:colOff>50800</xdr:colOff>
      <xdr:row>35</xdr:row>
      <xdr:rowOff>55372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661150"/>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16301</xdr:rowOff>
    </xdr:from>
    <xdr:to>
      <xdr:col>22</xdr:col>
      <xdr:colOff>114300</xdr:colOff>
      <xdr:row>35</xdr:row>
      <xdr:rowOff>50800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26651"/>
          <a:ext cx="698500" cy="34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16301</xdr:rowOff>
    </xdr:from>
    <xdr:to>
      <xdr:col>18</xdr:col>
      <xdr:colOff>177800</xdr:colOff>
      <xdr:row>35</xdr:row>
      <xdr:rowOff>44038</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26651"/>
          <a:ext cx="698500" cy="27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289331</xdr:rowOff>
    </xdr:from>
    <xdr:to>
      <xdr:col>29</xdr:col>
      <xdr:colOff>177800</xdr:colOff>
      <xdr:row>35</xdr:row>
      <xdr:rowOff>48031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567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134409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40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4572</xdr:rowOff>
    </xdr:from>
    <xdr:to>
      <xdr:col>26</xdr:col>
      <xdr:colOff>101600</xdr:colOff>
      <xdr:row>35</xdr:row>
      <xdr:rowOff>106172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1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116349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83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0</xdr:rowOff>
    </xdr:from>
    <xdr:to>
      <xdr:col>22</xdr:col>
      <xdr:colOff>165100</xdr:colOff>
      <xdr:row>35</xdr:row>
      <xdr:rowOff>101600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10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37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308401</xdr:rowOff>
    </xdr:from>
    <xdr:to>
      <xdr:col>19</xdr:col>
      <xdr:colOff>38100</xdr:colOff>
      <xdr:row>35</xdr:row>
      <xdr:rowOff>67101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575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77278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336138</xdr:rowOff>
    </xdr:from>
    <xdr:to>
      <xdr:col>15</xdr:col>
      <xdr:colOff>101600</xdr:colOff>
      <xdr:row>35</xdr:row>
      <xdr:rowOff>94838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0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105014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37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83497</xdr:rowOff>
    </xdr:from>
    <xdr:to>
      <xdr:col>24</xdr:col>
      <xdr:colOff>63500</xdr:colOff>
      <xdr:row>35</xdr:row>
      <xdr:rowOff>161499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84247"/>
          <a:ext cx="838200" cy="78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103794</xdr:rowOff>
    </xdr:from>
    <xdr:to>
      <xdr:col>19</xdr:col>
      <xdr:colOff>177800</xdr:colOff>
      <xdr:row>35</xdr:row>
      <xdr:rowOff>161499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04544"/>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103794</xdr:rowOff>
    </xdr:from>
    <xdr:to>
      <xdr:col>15</xdr:col>
      <xdr:colOff>50800</xdr:colOff>
      <xdr:row>35</xdr:row>
      <xdr:rowOff>140467</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04544"/>
          <a:ext cx="889000" cy="3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140467</xdr:rowOff>
    </xdr:from>
    <xdr:to>
      <xdr:col>10</xdr:col>
      <xdr:colOff>114300</xdr:colOff>
      <xdr:row>36</xdr:row>
      <xdr:rowOff>158282</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41217"/>
          <a:ext cx="889000" cy="18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32697</xdr:rowOff>
    </xdr:from>
    <xdr:to>
      <xdr:col>24</xdr:col>
      <xdr:colOff>114300</xdr:colOff>
      <xdr:row>35</xdr:row>
      <xdr:rowOff>134297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3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55574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8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110699</xdr:rowOff>
    </xdr:from>
    <xdr:to>
      <xdr:col>20</xdr:col>
      <xdr:colOff>38100</xdr:colOff>
      <xdr:row>36</xdr:row>
      <xdr:rowOff>40849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1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57376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8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52994</xdr:rowOff>
    </xdr:from>
    <xdr:to>
      <xdr:col>15</xdr:col>
      <xdr:colOff>101600</xdr:colOff>
      <xdr:row>35</xdr:row>
      <xdr:rowOff>154594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171121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2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89667</xdr:rowOff>
    </xdr:from>
    <xdr:to>
      <xdr:col>10</xdr:col>
      <xdr:colOff>165100</xdr:colOff>
      <xdr:row>36</xdr:row>
      <xdr:rowOff>19817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36344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8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107482</xdr:rowOff>
    </xdr:from>
    <xdr:to>
      <xdr:col>6</xdr:col>
      <xdr:colOff>38100</xdr:colOff>
      <xdr:row>37</xdr:row>
      <xdr:rowOff>37632</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54159</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135535</xdr:rowOff>
    </xdr:from>
    <xdr:to>
      <xdr:col>24</xdr:col>
      <xdr:colOff>63500</xdr:colOff>
      <xdr:row>57</xdr:row>
      <xdr:rowOff>24481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36735"/>
          <a:ext cx="838200" cy="60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135535</xdr:rowOff>
    </xdr:from>
    <xdr:to>
      <xdr:col>19</xdr:col>
      <xdr:colOff>177800</xdr:colOff>
      <xdr:row>57</xdr:row>
      <xdr:rowOff>6650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736735"/>
          <a:ext cx="889000" cy="4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6650</xdr:rowOff>
    </xdr:from>
    <xdr:to>
      <xdr:col>15</xdr:col>
      <xdr:colOff>50800</xdr:colOff>
      <xdr:row>57</xdr:row>
      <xdr:rowOff>53970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779300"/>
          <a:ext cx="889000" cy="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53970</xdr:rowOff>
    </xdr:from>
    <xdr:to>
      <xdr:col>10</xdr:col>
      <xdr:colOff>114300</xdr:colOff>
      <xdr:row>57</xdr:row>
      <xdr:rowOff>88764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26620"/>
          <a:ext cx="889000" cy="34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145131</xdr:rowOff>
    </xdr:from>
    <xdr:to>
      <xdr:col>24</xdr:col>
      <xdr:colOff>114300</xdr:colOff>
      <xdr:row>57</xdr:row>
      <xdr:rowOff>75281</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4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84735</xdr:rowOff>
    </xdr:from>
    <xdr:to>
      <xdr:col>20</xdr:col>
      <xdr:colOff>38100</xdr:colOff>
      <xdr:row>57</xdr:row>
      <xdr:rowOff>14885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8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31412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6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127300</xdr:rowOff>
    </xdr:from>
    <xdr:to>
      <xdr:col>15</xdr:col>
      <xdr:colOff>101600</xdr:colOff>
      <xdr:row>57</xdr:row>
      <xdr:rowOff>57450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2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48577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2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3170</xdr:rowOff>
    </xdr:from>
    <xdr:to>
      <xdr:col>10</xdr:col>
      <xdr:colOff>165100</xdr:colOff>
      <xdr:row>57</xdr:row>
      <xdr:rowOff>104770</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7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95897</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6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37964</xdr:rowOff>
    </xdr:from>
    <xdr:to>
      <xdr:col>6</xdr:col>
      <xdr:colOff>38100</xdr:colOff>
      <xdr:row>57</xdr:row>
      <xdr:rowOff>139564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130691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0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68652</xdr:rowOff>
    </xdr:from>
    <xdr:to>
      <xdr:col>24</xdr:col>
      <xdr:colOff>63500</xdr:colOff>
      <xdr:row>78</xdr:row>
      <xdr:rowOff>70892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441752"/>
          <a:ext cx="8382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68652</xdr:rowOff>
    </xdr:from>
    <xdr:to>
      <xdr:col>19</xdr:col>
      <xdr:colOff>177800</xdr:colOff>
      <xdr:row>78</xdr:row>
      <xdr:rowOff>85384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1752"/>
          <a:ext cx="889000" cy="1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85384</xdr:rowOff>
    </xdr:from>
    <xdr:to>
      <xdr:col>15</xdr:col>
      <xdr:colOff>50800</xdr:colOff>
      <xdr:row>78</xdr:row>
      <xdr:rowOff>88036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58484"/>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88036</xdr:rowOff>
    </xdr:from>
    <xdr:to>
      <xdr:col>10</xdr:col>
      <xdr:colOff>114300</xdr:colOff>
      <xdr:row>78</xdr:row>
      <xdr:rowOff>90596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61136"/>
          <a:ext cx="889000" cy="2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20092</xdr:rowOff>
    </xdr:from>
    <xdr:to>
      <xdr:col>24</xdr:col>
      <xdr:colOff>114300</xdr:colOff>
      <xdr:row>78</xdr:row>
      <xdr:rowOff>121692</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9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106469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0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17852</xdr:rowOff>
    </xdr:from>
    <xdr:to>
      <xdr:col>20</xdr:col>
      <xdr:colOff>38100</xdr:colOff>
      <xdr:row>78</xdr:row>
      <xdr:rowOff>119452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110579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83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34584</xdr:rowOff>
    </xdr:from>
    <xdr:to>
      <xdr:col>15</xdr:col>
      <xdr:colOff>101600</xdr:colOff>
      <xdr:row>78</xdr:row>
      <xdr:rowOff>136184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0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127311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37236</xdr:rowOff>
    </xdr:from>
    <xdr:to>
      <xdr:col>10</xdr:col>
      <xdr:colOff>165100</xdr:colOff>
      <xdr:row>78</xdr:row>
      <xdr:rowOff>138836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1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129963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503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39796</xdr:rowOff>
    </xdr:from>
    <xdr:to>
      <xdr:col>6</xdr:col>
      <xdr:colOff>38100</xdr:colOff>
      <xdr:row>78</xdr:row>
      <xdr:rowOff>141396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1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132523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0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67348</xdr:rowOff>
    </xdr:from>
    <xdr:to>
      <xdr:col>24</xdr:col>
      <xdr:colOff>63500</xdr:colOff>
      <xdr:row>97</xdr:row>
      <xdr:rowOff>156959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697998"/>
          <a:ext cx="838200" cy="8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44450</xdr:rowOff>
    </xdr:from>
    <xdr:to>
      <xdr:col>19</xdr:col>
      <xdr:colOff>177800</xdr:colOff>
      <xdr:row>97</xdr:row>
      <xdr:rowOff>156959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675100"/>
          <a:ext cx="889000" cy="112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44450</xdr:rowOff>
    </xdr:from>
    <xdr:to>
      <xdr:col>15</xdr:col>
      <xdr:colOff>50800</xdr:colOff>
      <xdr:row>99</xdr:row>
      <xdr:rowOff>38748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675100"/>
          <a:ext cx="889000" cy="3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38748</xdr:rowOff>
    </xdr:from>
    <xdr:to>
      <xdr:col>10</xdr:col>
      <xdr:colOff>114300</xdr:colOff>
      <xdr:row>99</xdr:row>
      <xdr:rowOff>71589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12298"/>
          <a:ext cx="8890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16548</xdr:rowOff>
    </xdr:from>
    <xdr:to>
      <xdr:col>24</xdr:col>
      <xdr:colOff>114300</xdr:colOff>
      <xdr:row>97</xdr:row>
      <xdr:rowOff>118148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64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166425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2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106159</xdr:rowOff>
    </xdr:from>
    <xdr:to>
      <xdr:col>20</xdr:col>
      <xdr:colOff>38100</xdr:colOff>
      <xdr:row>98</xdr:row>
      <xdr:rowOff>36309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73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27436</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165100</xdr:rowOff>
    </xdr:from>
    <xdr:to>
      <xdr:col>15</xdr:col>
      <xdr:colOff>101600</xdr:colOff>
      <xdr:row>97</xdr:row>
      <xdr:rowOff>95250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62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86377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71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159398</xdr:rowOff>
    </xdr:from>
    <xdr:to>
      <xdr:col>10</xdr:col>
      <xdr:colOff>165100</xdr:colOff>
      <xdr:row>99</xdr:row>
      <xdr:rowOff>89548</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80675</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5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20789</xdr:rowOff>
    </xdr:from>
    <xdr:to>
      <xdr:col>6</xdr:col>
      <xdr:colOff>38100</xdr:colOff>
      <xdr:row>99</xdr:row>
      <xdr:rowOff>122389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9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113516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87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165728</xdr:rowOff>
    </xdr:from>
    <xdr:to>
      <xdr:col>55</xdr:col>
      <xdr:colOff>0</xdr:colOff>
      <xdr:row>39</xdr:row>
      <xdr:rowOff>50274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509378"/>
          <a:ext cx="838200" cy="2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50274</xdr:rowOff>
    </xdr:from>
    <xdr:to>
      <xdr:col>50</xdr:col>
      <xdr:colOff>114300</xdr:colOff>
      <xdr:row>39</xdr:row>
      <xdr:rowOff>92217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736824"/>
          <a:ext cx="889000" cy="4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81069</xdr:rowOff>
    </xdr:from>
    <xdr:to>
      <xdr:col>45</xdr:col>
      <xdr:colOff>177800</xdr:colOff>
      <xdr:row>39</xdr:row>
      <xdr:rowOff>92217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67469"/>
          <a:ext cx="889000" cy="12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81069</xdr:rowOff>
    </xdr:from>
    <xdr:to>
      <xdr:col>41</xdr:col>
      <xdr:colOff>50800</xdr:colOff>
      <xdr:row>39</xdr:row>
      <xdr:rowOff>117765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67469"/>
          <a:ext cx="889000" cy="123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114928</xdr:rowOff>
    </xdr:from>
    <xdr:to>
      <xdr:col>55</xdr:col>
      <xdr:colOff>50800</xdr:colOff>
      <xdr:row>38</xdr:row>
      <xdr:rowOff>45078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5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93355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4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170924</xdr:rowOff>
    </xdr:from>
    <xdr:to>
      <xdr:col>50</xdr:col>
      <xdr:colOff>165100</xdr:colOff>
      <xdr:row>39</xdr:row>
      <xdr:rowOff>101074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68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92201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77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41417</xdr:rowOff>
    </xdr:from>
    <xdr:to>
      <xdr:col>46</xdr:col>
      <xdr:colOff>38100</xdr:colOff>
      <xdr:row>39</xdr:row>
      <xdr:rowOff>143017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72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134144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82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30269</xdr:rowOff>
    </xdr:from>
    <xdr:to>
      <xdr:col>41</xdr:col>
      <xdr:colOff>101600</xdr:colOff>
      <xdr:row>32</xdr:row>
      <xdr:rowOff>131869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5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122996</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60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66965</xdr:rowOff>
    </xdr:from>
    <xdr:to>
      <xdr:col>36</xdr:col>
      <xdr:colOff>165100</xdr:colOff>
      <xdr:row>39</xdr:row>
      <xdr:rowOff>168565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75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159692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84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25171</xdr:rowOff>
    </xdr:from>
    <xdr:to>
      <xdr:col>55</xdr:col>
      <xdr:colOff>0</xdr:colOff>
      <xdr:row>57</xdr:row>
      <xdr:rowOff>51796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797821"/>
          <a:ext cx="838200" cy="2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61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25171</xdr:rowOff>
    </xdr:from>
    <xdr:to>
      <xdr:col>50</xdr:col>
      <xdr:colOff>114300</xdr:colOff>
      <xdr:row>57</xdr:row>
      <xdr:rowOff>89004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9797821"/>
          <a:ext cx="889000" cy="6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89004</xdr:rowOff>
    </xdr:from>
    <xdr:to>
      <xdr:col>45</xdr:col>
      <xdr:colOff>177800</xdr:colOff>
      <xdr:row>57</xdr:row>
      <xdr:rowOff>117678</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861654"/>
          <a:ext cx="889000" cy="2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117678</xdr:rowOff>
    </xdr:from>
    <xdr:to>
      <xdr:col>41</xdr:col>
      <xdr:colOff>50800</xdr:colOff>
      <xdr:row>57</xdr:row>
      <xdr:rowOff>161173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90328"/>
          <a:ext cx="889000" cy="4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xdr:rowOff>
    </xdr:from>
    <xdr:to>
      <xdr:col>55</xdr:col>
      <xdr:colOff>50800</xdr:colOff>
      <xdr:row>57</xdr:row>
      <xdr:rowOff>102596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77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150873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5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145821</xdr:rowOff>
    </xdr:from>
    <xdr:to>
      <xdr:col>50</xdr:col>
      <xdr:colOff>165100</xdr:colOff>
      <xdr:row>57</xdr:row>
      <xdr:rowOff>75971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7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92498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5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38204</xdr:rowOff>
    </xdr:from>
    <xdr:to>
      <xdr:col>46</xdr:col>
      <xdr:colOff>38100</xdr:colOff>
      <xdr:row>57</xdr:row>
      <xdr:rowOff>139804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81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130931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90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66878</xdr:rowOff>
    </xdr:from>
    <xdr:to>
      <xdr:col>41</xdr:col>
      <xdr:colOff>101600</xdr:colOff>
      <xdr:row>57</xdr:row>
      <xdr:rowOff>168478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83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159605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9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110373</xdr:rowOff>
    </xdr:from>
    <xdr:to>
      <xdr:col>36</xdr:col>
      <xdr:colOff>165100</xdr:colOff>
      <xdr:row>58</xdr:row>
      <xdr:rowOff>40523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88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31650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97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13627</xdr:rowOff>
    </xdr:from>
    <xdr:to>
      <xdr:col>55</xdr:col>
      <xdr:colOff>0</xdr:colOff>
      <xdr:row>78</xdr:row>
      <xdr:rowOff>118517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43827"/>
          <a:ext cx="838200" cy="4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13627</xdr:rowOff>
    </xdr:from>
    <xdr:to>
      <xdr:col>50</xdr:col>
      <xdr:colOff>114300</xdr:colOff>
      <xdr:row>77</xdr:row>
      <xdr:rowOff>42317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43827"/>
          <a:ext cx="889000" cy="20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42317</xdr:rowOff>
    </xdr:from>
    <xdr:to>
      <xdr:col>45</xdr:col>
      <xdr:colOff>177800</xdr:colOff>
      <xdr:row>78</xdr:row>
      <xdr:rowOff>125261</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243967"/>
          <a:ext cx="889000" cy="25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125261</xdr:rowOff>
    </xdr:from>
    <xdr:to>
      <xdr:col>41</xdr:col>
      <xdr:colOff>50800</xdr:colOff>
      <xdr:row>78</xdr:row>
      <xdr:rowOff>167818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498361"/>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67717</xdr:rowOff>
    </xdr:from>
    <xdr:to>
      <xdr:col>55</xdr:col>
      <xdr:colOff>50800</xdr:colOff>
      <xdr:row>78</xdr:row>
      <xdr:rowOff>169317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44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154094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355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134277</xdr:rowOff>
    </xdr:from>
    <xdr:to>
      <xdr:col>50</xdr:col>
      <xdr:colOff>165100</xdr:colOff>
      <xdr:row>76</xdr:row>
      <xdr:rowOff>64427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80954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6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162967</xdr:rowOff>
    </xdr:from>
    <xdr:to>
      <xdr:col>46</xdr:col>
      <xdr:colOff>38100</xdr:colOff>
      <xdr:row>77</xdr:row>
      <xdr:rowOff>93117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9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109643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9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74461</xdr:rowOff>
    </xdr:from>
    <xdr:to>
      <xdr:col>41</xdr:col>
      <xdr:colOff>101600</xdr:colOff>
      <xdr:row>79</xdr:row>
      <xdr:rowOff>4611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44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167188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54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117018</xdr:rowOff>
    </xdr:from>
    <xdr:to>
      <xdr:col>36</xdr:col>
      <xdr:colOff>165100</xdr:colOff>
      <xdr:row>79</xdr:row>
      <xdr:rowOff>47168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38295</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82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43111</xdr:rowOff>
    </xdr:from>
    <xdr:to>
      <xdr:col>55</xdr:col>
      <xdr:colOff>0</xdr:colOff>
      <xdr:row>98</xdr:row>
      <xdr:rowOff>64599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673761"/>
          <a:ext cx="838200" cy="19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41380</xdr:rowOff>
    </xdr:from>
    <xdr:to>
      <xdr:col>50</xdr:col>
      <xdr:colOff>114300</xdr:colOff>
      <xdr:row>98</xdr:row>
      <xdr:rowOff>64599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843480"/>
          <a:ext cx="8890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166055</xdr:rowOff>
    </xdr:from>
    <xdr:to>
      <xdr:col>45</xdr:col>
      <xdr:colOff>177800</xdr:colOff>
      <xdr:row>98</xdr:row>
      <xdr:rowOff>41380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796705"/>
          <a:ext cx="889000" cy="4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157900</xdr:rowOff>
    </xdr:from>
    <xdr:to>
      <xdr:col>41</xdr:col>
      <xdr:colOff>50800</xdr:colOff>
      <xdr:row>97</xdr:row>
      <xdr:rowOff>166055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88550"/>
          <a:ext cx="889000" cy="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163761</xdr:rowOff>
    </xdr:from>
    <xdr:to>
      <xdr:col>55</xdr:col>
      <xdr:colOff>50800</xdr:colOff>
      <xdr:row>97</xdr:row>
      <xdr:rowOff>93911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15188</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7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13799</xdr:rowOff>
    </xdr:from>
    <xdr:to>
      <xdr:col>50</xdr:col>
      <xdr:colOff>165100</xdr:colOff>
      <xdr:row>98</xdr:row>
      <xdr:rowOff>115399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1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106526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0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162030</xdr:rowOff>
    </xdr:from>
    <xdr:to>
      <xdr:col>46</xdr:col>
      <xdr:colOff>38100</xdr:colOff>
      <xdr:row>98</xdr:row>
      <xdr:rowOff>92180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7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83307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88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115255</xdr:rowOff>
    </xdr:from>
    <xdr:to>
      <xdr:col>41</xdr:col>
      <xdr:colOff>101600</xdr:colOff>
      <xdr:row>98</xdr:row>
      <xdr:rowOff>45405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36532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83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107100</xdr:rowOff>
    </xdr:from>
    <xdr:to>
      <xdr:col>36</xdr:col>
      <xdr:colOff>165100</xdr:colOff>
      <xdr:row>98</xdr:row>
      <xdr:rowOff>37250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28377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8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49207</xdr:rowOff>
    </xdr:from>
    <xdr:to>
      <xdr:col>85</xdr:col>
      <xdr:colOff>127000</xdr:colOff>
      <xdr:row>74</xdr:row>
      <xdr:rowOff>86077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2736507"/>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14901</xdr:rowOff>
    </xdr:from>
    <xdr:to>
      <xdr:col>81</xdr:col>
      <xdr:colOff>50800</xdr:colOff>
      <xdr:row>74</xdr:row>
      <xdr:rowOff>49207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4592300" y="12702201"/>
          <a:ext cx="889000" cy="3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14901</xdr:rowOff>
    </xdr:from>
    <xdr:to>
      <xdr:col>76</xdr:col>
      <xdr:colOff>114300</xdr:colOff>
      <xdr:row>74</xdr:row>
      <xdr:rowOff>15652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2702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15652</xdr:rowOff>
    </xdr:from>
    <xdr:to>
      <xdr:col>71</xdr:col>
      <xdr:colOff>177800</xdr:colOff>
      <xdr:row>74</xdr:row>
      <xdr:rowOff>82370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2702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138030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1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35277</xdr:rowOff>
    </xdr:from>
    <xdr:to>
      <xdr:col>85</xdr:col>
      <xdr:colOff>177800</xdr:colOff>
      <xdr:row>74</xdr:row>
      <xdr:rowOff>136877</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272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58154</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257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169857</xdr:rowOff>
    </xdr:from>
    <xdr:to>
      <xdr:col>81</xdr:col>
      <xdr:colOff>101600</xdr:colOff>
      <xdr:row>74</xdr:row>
      <xdr:rowOff>100007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2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116534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135551</xdr:rowOff>
    </xdr:from>
    <xdr:to>
      <xdr:col>76</xdr:col>
      <xdr:colOff>165100</xdr:colOff>
      <xdr:row>74</xdr:row>
      <xdr:rowOff>65701</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265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82228</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2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136302</xdr:rowOff>
    </xdr:from>
    <xdr:to>
      <xdr:col>72</xdr:col>
      <xdr:colOff>38100</xdr:colOff>
      <xdr:row>74</xdr:row>
      <xdr:rowOff>66452</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265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82979</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24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31570</xdr:rowOff>
    </xdr:from>
    <xdr:to>
      <xdr:col>67</xdr:col>
      <xdr:colOff>101600</xdr:colOff>
      <xdr:row>74</xdr:row>
      <xdr:rowOff>133170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271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149697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249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31348</xdr:rowOff>
    </xdr:from>
    <xdr:to>
      <xdr:col>85</xdr:col>
      <xdr:colOff>127000</xdr:colOff>
      <xdr:row>98</xdr:row>
      <xdr:rowOff>62708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833448"/>
          <a:ext cx="838200" cy="3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31348</xdr:rowOff>
    </xdr:from>
    <xdr:to>
      <xdr:col>81</xdr:col>
      <xdr:colOff>50800</xdr:colOff>
      <xdr:row>98</xdr:row>
      <xdr:rowOff>69100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833448"/>
          <a:ext cx="889000" cy="3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69100</xdr:rowOff>
    </xdr:from>
    <xdr:to>
      <xdr:col>76</xdr:col>
      <xdr:colOff>114300</xdr:colOff>
      <xdr:row>98</xdr:row>
      <xdr:rowOff>77223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1200"/>
          <a:ext cx="889000" cy="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77223</xdr:rowOff>
    </xdr:from>
    <xdr:to>
      <xdr:col>71</xdr:col>
      <xdr:colOff>177800</xdr:colOff>
      <xdr:row>98</xdr:row>
      <xdr:rowOff>120566</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79323"/>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11908</xdr:rowOff>
    </xdr:from>
    <xdr:to>
      <xdr:col>85</xdr:col>
      <xdr:colOff>177800</xdr:colOff>
      <xdr:row>98</xdr:row>
      <xdr:rowOff>113508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1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151998</xdr:rowOff>
    </xdr:from>
    <xdr:to>
      <xdr:col>81</xdr:col>
      <xdr:colOff>101600</xdr:colOff>
      <xdr:row>98</xdr:row>
      <xdr:rowOff>82148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8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73275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7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18300</xdr:rowOff>
    </xdr:from>
    <xdr:to>
      <xdr:col>76</xdr:col>
      <xdr:colOff>165100</xdr:colOff>
      <xdr:row>98</xdr:row>
      <xdr:rowOff>119900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111027</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26423</xdr:rowOff>
    </xdr:from>
    <xdr:to>
      <xdr:col>72</xdr:col>
      <xdr:colOff>38100</xdr:colOff>
      <xdr:row>98</xdr:row>
      <xdr:rowOff>128023</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2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119150</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2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69766</xdr:rowOff>
    </xdr:from>
    <xdr:to>
      <xdr:col>67</xdr:col>
      <xdr:colOff>101600</xdr:colOff>
      <xdr:row>98</xdr:row>
      <xdr:rowOff>171366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162493</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6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95443</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610543"/>
          <a:ext cx="838200" cy="4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44643</xdr:rowOff>
    </xdr:from>
    <xdr:to>
      <xdr:col>116</xdr:col>
      <xdr:colOff>114300</xdr:colOff>
      <xdr:row>38</xdr:row>
      <xdr:rowOff>146243</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5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131020</xdr:rowOff>
    </xdr:from>
    <xdr:ext cx="378565"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4746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15951</xdr:rowOff>
    </xdr:from>
    <xdr:to>
      <xdr:col>116</xdr:col>
      <xdr:colOff>63500</xdr:colOff>
      <xdr:row>76</xdr:row>
      <xdr:rowOff>133908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1323300" y="13046151"/>
          <a:ext cx="8382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15951</xdr:rowOff>
    </xdr:from>
    <xdr:to>
      <xdr:col>111</xdr:col>
      <xdr:colOff>177800</xdr:colOff>
      <xdr:row>76</xdr:row>
      <xdr:rowOff>76949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046151"/>
          <a:ext cx="889000" cy="6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46413</xdr:rowOff>
    </xdr:from>
    <xdr:to>
      <xdr:col>107</xdr:col>
      <xdr:colOff>50800</xdr:colOff>
      <xdr:row>76</xdr:row>
      <xdr:rowOff>76949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3076613"/>
          <a:ext cx="889000" cy="30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46413</xdr:rowOff>
    </xdr:from>
    <xdr:to>
      <xdr:col>102</xdr:col>
      <xdr:colOff>114300</xdr:colOff>
      <xdr:row>76</xdr:row>
      <xdr:rowOff>92590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076613"/>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83108</xdr:rowOff>
    </xdr:from>
    <xdr:to>
      <xdr:col>116</xdr:col>
      <xdr:colOff>114300</xdr:colOff>
      <xdr:row>77</xdr:row>
      <xdr:rowOff>13258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105986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96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136601</xdr:rowOff>
    </xdr:from>
    <xdr:to>
      <xdr:col>112</xdr:col>
      <xdr:colOff>38100</xdr:colOff>
      <xdr:row>76</xdr:row>
      <xdr:rowOff>66751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9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83278</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77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26149</xdr:rowOff>
    </xdr:from>
    <xdr:to>
      <xdr:col>107</xdr:col>
      <xdr:colOff>101600</xdr:colOff>
      <xdr:row>76</xdr:row>
      <xdr:rowOff>127749</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0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144277</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3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167063</xdr:rowOff>
    </xdr:from>
    <xdr:to>
      <xdr:col>102</xdr:col>
      <xdr:colOff>165100</xdr:colOff>
      <xdr:row>76</xdr:row>
      <xdr:rowOff>97213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02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113739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41790</xdr:rowOff>
    </xdr:from>
    <xdr:to>
      <xdr:col>98</xdr:col>
      <xdr:colOff>38100</xdr:colOff>
      <xdr:row>76</xdr:row>
      <xdr:rowOff>143390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0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159917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84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444,652</a:t>
          </a:r>
          <a:r>
            <a:rPr kumimoji="1" lang="ja-JP" altLang="en-US" sz="1100">
              <a:latin typeface="ＭＳ Ｐゴシック" panose="020B0600070205080204" pitchFamily="50" charset="-128"/>
              <a:ea typeface="ＭＳ Ｐゴシック" panose="020B0600070205080204" pitchFamily="50" charset="-128"/>
            </a:rPr>
            <a:t>円となった。主な構成項目である人件費は住民一人当たり</a:t>
          </a:r>
          <a:r>
            <a:rPr kumimoji="1" lang="en-US" altLang="ja-JP" sz="1100">
              <a:latin typeface="ＭＳ Ｐゴシック" panose="020B0600070205080204" pitchFamily="50" charset="-128"/>
              <a:ea typeface="ＭＳ Ｐゴシック" panose="020B0600070205080204" pitchFamily="50" charset="-128"/>
            </a:rPr>
            <a:t>82,942</a:t>
          </a:r>
          <a:r>
            <a:rPr kumimoji="1" lang="ja-JP" altLang="en-US" sz="1100">
              <a:latin typeface="ＭＳ Ｐゴシック" panose="020B0600070205080204" pitchFamily="50" charset="-128"/>
              <a:ea typeface="ＭＳ Ｐゴシック" panose="020B0600070205080204" pitchFamily="50" charset="-128"/>
            </a:rPr>
            <a:t>円となっており、前年度から増加している要因としては人事院勧告に伴う給与改定による人件費の増加が挙げられる。また類似団体平均を大きく上回っているのは本町では直営事業が多く、職員数が多いことが要因となっており、行政サービスの提供方法の差異によるものと言える。補助費等のコストは住民一人当たり</a:t>
          </a:r>
          <a:r>
            <a:rPr kumimoji="1" lang="en-US" altLang="ja-JP" sz="1100">
              <a:latin typeface="ＭＳ Ｐゴシック" panose="020B0600070205080204" pitchFamily="50" charset="-128"/>
              <a:ea typeface="ＭＳ Ｐゴシック" panose="020B0600070205080204" pitchFamily="50" charset="-128"/>
            </a:rPr>
            <a:t>55,359</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20,894</a:t>
          </a:r>
          <a:r>
            <a:rPr kumimoji="1" lang="ja-JP" altLang="en-US" sz="1100">
              <a:latin typeface="ＭＳ Ｐゴシック" panose="020B0600070205080204" pitchFamily="50" charset="-128"/>
              <a:ea typeface="ＭＳ Ｐゴシック" panose="020B0600070205080204" pitchFamily="50" charset="-128"/>
            </a:rPr>
            <a:t>円の増加となった。下水道事業の地方公営企業法適用に伴い特別会計から企業会計となったことにより、一般会計から下水道事業に繰り出す費用が繰出金から補助費等へ性質が変わったため増加していることに加え、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年度から稼働を目指す山辺・県北西部広域環境衛生組合のごみ処理施設建設費用に係る分担金が多額であったことから大幅に増加したものである。令和</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年度は建設費のピークとなり、さらに大幅な増加が見込まれる。令和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年度以降は民間委託から一部事務組合へ移行するため、ごみ処理にかかる費用は物件費から補助費等へ移行する見込みである。物件費のコストは住民一人当たり</a:t>
          </a:r>
          <a:r>
            <a:rPr kumimoji="1" lang="en-US" altLang="ja-JP" sz="1100">
              <a:latin typeface="ＭＳ Ｐゴシック" panose="020B0600070205080204" pitchFamily="50" charset="-128"/>
              <a:ea typeface="ＭＳ Ｐゴシック" panose="020B0600070205080204" pitchFamily="50" charset="-128"/>
            </a:rPr>
            <a:t>62,701</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13,210</a:t>
          </a:r>
          <a:r>
            <a:rPr kumimoji="1" lang="ja-JP" altLang="en-US" sz="1100">
              <a:latin typeface="ＭＳ Ｐゴシック" panose="020B0600070205080204" pitchFamily="50" charset="-128"/>
              <a:ea typeface="ＭＳ Ｐゴシック" panose="020B0600070205080204" pitchFamily="50" charset="-128"/>
            </a:rPr>
            <a:t>円の減少となった。減少の要因としては、前年度に塵芥焼却場の解体を実施したことに加え、新型コロナウイルス関連事業を縮小していることが挙げられる。公債費のコストは住民一人当たり</a:t>
          </a:r>
          <a:r>
            <a:rPr kumimoji="1" lang="en-US" altLang="ja-JP" sz="1100">
              <a:latin typeface="ＭＳ Ｐゴシック" panose="020B0600070205080204" pitchFamily="50" charset="-128"/>
              <a:ea typeface="ＭＳ Ｐゴシック" panose="020B0600070205080204" pitchFamily="50" charset="-128"/>
            </a:rPr>
            <a:t>53,284</a:t>
          </a:r>
          <a:r>
            <a:rPr kumimoji="1" lang="ja-JP" altLang="en-US" sz="1100">
              <a:latin typeface="ＭＳ Ｐゴシック" panose="020B0600070205080204" pitchFamily="50" charset="-128"/>
              <a:ea typeface="ＭＳ Ｐゴシック" panose="020B0600070205080204" pitchFamily="50" charset="-128"/>
            </a:rPr>
            <a:t>円となり、依然として厳しい水準にあるものの、大型事業の償還が今後見込まれることや、金利上昇の影響により増加する見込みである。普通建設事業費（うち新規整備）のコストは住民一人当たり</a:t>
          </a:r>
          <a:r>
            <a:rPr kumimoji="1" lang="en-US" altLang="ja-JP" sz="1100">
              <a:latin typeface="ＭＳ Ｐゴシック" panose="020B0600070205080204" pitchFamily="50" charset="-128"/>
              <a:ea typeface="ＭＳ Ｐゴシック" panose="020B0600070205080204" pitchFamily="50" charset="-128"/>
            </a:rPr>
            <a:t>5,112</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23,506</a:t>
          </a:r>
          <a:r>
            <a:rPr kumimoji="1" lang="ja-JP" altLang="en-US" sz="1100">
              <a:latin typeface="ＭＳ Ｐゴシック" panose="020B0600070205080204" pitchFamily="50" charset="-128"/>
              <a:ea typeface="ＭＳ Ｐゴシック" panose="020B0600070205080204" pitchFamily="50" charset="-128"/>
            </a:rPr>
            <a:t>円の減少となった。減少の要因としては、前年度に不燃ごみ等中継施設の建設を行ったことが挙げられる。普通建設事業費（うち更新整備）のコストは住民一人当たり</a:t>
          </a:r>
          <a:r>
            <a:rPr kumimoji="1" lang="en-US" altLang="ja-JP" sz="1100">
              <a:latin typeface="ＭＳ Ｐゴシック" panose="020B0600070205080204" pitchFamily="50" charset="-128"/>
              <a:ea typeface="ＭＳ Ｐゴシック" panose="020B0600070205080204" pitchFamily="50" charset="-128"/>
            </a:rPr>
            <a:t>36,623</a:t>
          </a:r>
          <a:r>
            <a:rPr kumimoji="1" lang="ja-JP" altLang="en-US" sz="1100">
              <a:latin typeface="ＭＳ Ｐゴシック" panose="020B0600070205080204" pitchFamily="50" charset="-128"/>
              <a:ea typeface="ＭＳ Ｐゴシック" panose="020B0600070205080204" pitchFamily="50" charset="-128"/>
            </a:rPr>
            <a:t>円となり、前年度と比較すると</a:t>
          </a:r>
          <a:r>
            <a:rPr kumimoji="1" lang="en-US" altLang="ja-JP" sz="1100">
              <a:latin typeface="ＭＳ Ｐゴシック" panose="020B0600070205080204" pitchFamily="50" charset="-128"/>
              <a:ea typeface="ＭＳ Ｐゴシック" panose="020B0600070205080204" pitchFamily="50" charset="-128"/>
            </a:rPr>
            <a:t>17,724</a:t>
          </a:r>
          <a:r>
            <a:rPr kumimoji="1" lang="ja-JP" altLang="en-US" sz="1100">
              <a:latin typeface="ＭＳ Ｐゴシック" panose="020B0600070205080204" pitchFamily="50" charset="-128"/>
              <a:ea typeface="ＭＳ Ｐゴシック" panose="020B0600070205080204" pitchFamily="50" charset="-128"/>
            </a:rPr>
            <a:t>円の増加となった。増加の要因としては、消防屯所やテニスコートなど施設の老朽化に伴う更新工事が増加したことに加え、中学校統合に伴う校舎新築工事実施設計を行ったことが挙げられる。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奈良県上牧町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21,367
21,119
6.14
9,822,291
9,500,873
273,842
5,359,814
10,492,047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12.7
80.9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90932</xdr:rowOff>
    </xdr:from>
    <xdr:to>
      <xdr:col>24</xdr:col>
      <xdr:colOff>63500</xdr:colOff>
      <xdr:row>33</xdr:row>
      <xdr:rowOff>17399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77332"/>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44450</xdr:rowOff>
    </xdr:from>
    <xdr:to>
      <xdr:col>19</xdr:col>
      <xdr:colOff>177800</xdr:colOff>
      <xdr:row>33</xdr:row>
      <xdr:rowOff>17399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359400"/>
          <a:ext cx="889000" cy="3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44450</xdr:rowOff>
    </xdr:from>
    <xdr:to>
      <xdr:col>15</xdr:col>
      <xdr:colOff>50800</xdr:colOff>
      <xdr:row>33</xdr:row>
      <xdr:rowOff>115316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359400"/>
          <a:ext cx="889000" cy="41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115316</xdr:rowOff>
    </xdr:from>
    <xdr:to>
      <xdr:col>10</xdr:col>
      <xdr:colOff>114300</xdr:colOff>
      <xdr:row>33</xdr:row>
      <xdr:rowOff>130175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73166"/>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40132</xdr:rowOff>
    </xdr:from>
    <xdr:to>
      <xdr:col>24</xdr:col>
      <xdr:colOff>114300</xdr:colOff>
      <xdr:row>32</xdr:row>
      <xdr:rowOff>141732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63009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77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138049</xdr:rowOff>
    </xdr:from>
    <xdr:to>
      <xdr:col>20</xdr:col>
      <xdr:colOff>38100</xdr:colOff>
      <xdr:row>33</xdr:row>
      <xdr:rowOff>68199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2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84726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9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165100</xdr:rowOff>
    </xdr:from>
    <xdr:to>
      <xdr:col>15</xdr:col>
      <xdr:colOff>101600</xdr:colOff>
      <xdr:row>31</xdr:row>
      <xdr:rowOff>95250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3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111777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0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64516</xdr:rowOff>
    </xdr:from>
    <xdr:to>
      <xdr:col>10</xdr:col>
      <xdr:colOff>165100</xdr:colOff>
      <xdr:row>33</xdr:row>
      <xdr:rowOff>166116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72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11193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9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79375</xdr:rowOff>
    </xdr:from>
    <xdr:to>
      <xdr:col>6</xdr:col>
      <xdr:colOff>38100</xdr:colOff>
      <xdr:row>34</xdr:row>
      <xdr:rowOff>9525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26052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37307</xdr:rowOff>
    </xdr:from>
    <xdr:to>
      <xdr:col>24</xdr:col>
      <xdr:colOff>63500</xdr:colOff>
      <xdr:row>58</xdr:row>
      <xdr:rowOff>70323</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81407"/>
          <a:ext cx="838200" cy="3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37307</xdr:rowOff>
    </xdr:from>
    <xdr:to>
      <xdr:col>19</xdr:col>
      <xdr:colOff>177800</xdr:colOff>
      <xdr:row>58</xdr:row>
      <xdr:rowOff>79235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81407"/>
          <a:ext cx="889000" cy="4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114215</xdr:rowOff>
    </xdr:from>
    <xdr:to>
      <xdr:col>15</xdr:col>
      <xdr:colOff>50800</xdr:colOff>
      <xdr:row>58</xdr:row>
      <xdr:rowOff>79235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15415"/>
          <a:ext cx="889000" cy="30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114215</xdr:rowOff>
    </xdr:from>
    <xdr:to>
      <xdr:col>10</xdr:col>
      <xdr:colOff>114300</xdr:colOff>
      <xdr:row>58</xdr:row>
      <xdr:rowOff>125060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15415"/>
          <a:ext cx="889000" cy="353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19523</xdr:rowOff>
    </xdr:from>
    <xdr:to>
      <xdr:col>24</xdr:col>
      <xdr:colOff>114300</xdr:colOff>
      <xdr:row>58</xdr:row>
      <xdr:rowOff>121123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157957</xdr:rowOff>
    </xdr:from>
    <xdr:to>
      <xdr:col>20</xdr:col>
      <xdr:colOff>38100</xdr:colOff>
      <xdr:row>58</xdr:row>
      <xdr:rowOff>88107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104634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70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28435</xdr:rowOff>
    </xdr:from>
    <xdr:to>
      <xdr:col>15</xdr:col>
      <xdr:colOff>101600</xdr:colOff>
      <xdr:row>58</xdr:row>
      <xdr:rowOff>130035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121162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6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63415</xdr:rowOff>
    </xdr:from>
    <xdr:to>
      <xdr:col>10</xdr:col>
      <xdr:colOff>165100</xdr:colOff>
      <xdr:row>56</xdr:row>
      <xdr:rowOff>165015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156142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5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74260</xdr:rowOff>
    </xdr:from>
    <xdr:to>
      <xdr:col>6</xdr:col>
      <xdr:colOff>38100</xdr:colOff>
      <xdr:row>59</xdr:row>
      <xdr:rowOff>4410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166987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150681</xdr:rowOff>
    </xdr:from>
    <xdr:to>
      <xdr:col>24</xdr:col>
      <xdr:colOff>63500</xdr:colOff>
      <xdr:row>77</xdr:row>
      <xdr:rowOff>50112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80881"/>
          <a:ext cx="838200" cy="7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30886</xdr:rowOff>
    </xdr:from>
    <xdr:to>
      <xdr:col>19</xdr:col>
      <xdr:colOff>177800</xdr:colOff>
      <xdr:row>77</xdr:row>
      <xdr:rowOff>50112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32536"/>
          <a:ext cx="889000" cy="1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30886</xdr:rowOff>
    </xdr:from>
    <xdr:to>
      <xdr:col>15</xdr:col>
      <xdr:colOff>50800</xdr:colOff>
      <xdr:row>78</xdr:row>
      <xdr:rowOff>50645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32536"/>
          <a:ext cx="889000" cy="19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50645</xdr:rowOff>
    </xdr:from>
    <xdr:to>
      <xdr:col>10</xdr:col>
      <xdr:colOff>114300</xdr:colOff>
      <xdr:row>78</xdr:row>
      <xdr:rowOff>115728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23745"/>
          <a:ext cx="889000" cy="65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99881</xdr:rowOff>
    </xdr:from>
    <xdr:to>
      <xdr:col>24</xdr:col>
      <xdr:colOff>114300</xdr:colOff>
      <xdr:row>77</xdr:row>
      <xdr:rowOff>30031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3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78308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1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170762</xdr:rowOff>
    </xdr:from>
    <xdr:to>
      <xdr:col>20</xdr:col>
      <xdr:colOff>38100</xdr:colOff>
      <xdr:row>77</xdr:row>
      <xdr:rowOff>100912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92039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9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151536</xdr:rowOff>
    </xdr:from>
    <xdr:to>
      <xdr:col>15</xdr:col>
      <xdr:colOff>101600</xdr:colOff>
      <xdr:row>77</xdr:row>
      <xdr:rowOff>81686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8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72813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7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171295</xdr:rowOff>
    </xdr:from>
    <xdr:to>
      <xdr:col>10</xdr:col>
      <xdr:colOff>165100</xdr:colOff>
      <xdr:row>78</xdr:row>
      <xdr:rowOff>101445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7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92572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6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64928</xdr:rowOff>
    </xdr:from>
    <xdr:to>
      <xdr:col>6</xdr:col>
      <xdr:colOff>38100</xdr:colOff>
      <xdr:row>78</xdr:row>
      <xdr:rowOff>166528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157655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30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148599</xdr:rowOff>
    </xdr:from>
    <xdr:to>
      <xdr:col>24</xdr:col>
      <xdr:colOff>63500</xdr:colOff>
      <xdr:row>96</xdr:row>
      <xdr:rowOff>115729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264899"/>
          <a:ext cx="838200" cy="31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148599</xdr:rowOff>
    </xdr:from>
    <xdr:to>
      <xdr:col>19</xdr:col>
      <xdr:colOff>177800</xdr:colOff>
      <xdr:row>95</xdr:row>
      <xdr:rowOff>127242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264899"/>
          <a:ext cx="889000" cy="15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127242</xdr:rowOff>
    </xdr:from>
    <xdr:to>
      <xdr:col>15</xdr:col>
      <xdr:colOff>50800</xdr:colOff>
      <xdr:row>97</xdr:row>
      <xdr:rowOff>152305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14992"/>
          <a:ext cx="889000" cy="367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152305</xdr:rowOff>
    </xdr:from>
    <xdr:to>
      <xdr:col>10</xdr:col>
      <xdr:colOff>114300</xdr:colOff>
      <xdr:row>98</xdr:row>
      <xdr:rowOff>44422</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782955"/>
          <a:ext cx="889000" cy="6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64929</xdr:rowOff>
    </xdr:from>
    <xdr:to>
      <xdr:col>24</xdr:col>
      <xdr:colOff>114300</xdr:colOff>
      <xdr:row>96</xdr:row>
      <xdr:rowOff>166529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52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87806</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7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97799</xdr:rowOff>
    </xdr:from>
    <xdr:to>
      <xdr:col>20</xdr:col>
      <xdr:colOff>38100</xdr:colOff>
      <xdr:row>95</xdr:row>
      <xdr:rowOff>27949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21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44476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598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76442</xdr:rowOff>
    </xdr:from>
    <xdr:to>
      <xdr:col>15</xdr:col>
      <xdr:colOff>101600</xdr:colOff>
      <xdr:row>96</xdr:row>
      <xdr:rowOff>6592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36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23119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13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101505</xdr:rowOff>
    </xdr:from>
    <xdr:to>
      <xdr:col>10</xdr:col>
      <xdr:colOff>165100</xdr:colOff>
      <xdr:row>98</xdr:row>
      <xdr:rowOff>31655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3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48182</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0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165072</xdr:rowOff>
    </xdr:from>
    <xdr:to>
      <xdr:col>6</xdr:col>
      <xdr:colOff>38100</xdr:colOff>
      <xdr:row>98</xdr:row>
      <xdr:rowOff>95222</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79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111749</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90170</xdr:rowOff>
    </xdr:from>
    <xdr:to>
      <xdr:col>55</xdr:col>
      <xdr:colOff>0</xdr:colOff>
      <xdr:row>38</xdr:row>
      <xdr:rowOff>91694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6052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52849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567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91694</xdr:rowOff>
    </xdr:from>
    <xdr:to>
      <xdr:col>50</xdr:col>
      <xdr:colOff>114300</xdr:colOff>
      <xdr:row>38</xdr:row>
      <xdr:rowOff>93218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60679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12082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93218</xdr:rowOff>
    </xdr:from>
    <xdr:to>
      <xdr:col>45</xdr:col>
      <xdr:colOff>177800</xdr:colOff>
      <xdr:row>38</xdr:row>
      <xdr:rowOff>129032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7861300" y="66083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11510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698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129032</xdr:rowOff>
    </xdr:from>
    <xdr:to>
      <xdr:col>41</xdr:col>
      <xdr:colOff>50800</xdr:colOff>
      <xdr:row>38</xdr:row>
      <xdr:rowOff>129604</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64413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9986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6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39370</xdr:rowOff>
    </xdr:from>
    <xdr:to>
      <xdr:col>55</xdr:col>
      <xdr:colOff>50800</xdr:colOff>
      <xdr:row>38</xdr:row>
      <xdr:rowOff>140970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5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170197</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34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40894</xdr:rowOff>
    </xdr:from>
    <xdr:to>
      <xdr:col>50</xdr:col>
      <xdr:colOff>165100</xdr:colOff>
      <xdr:row>38</xdr:row>
      <xdr:rowOff>142494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159021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3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42418</xdr:rowOff>
    </xdr:from>
    <xdr:to>
      <xdr:col>46</xdr:col>
      <xdr:colOff>38100</xdr:colOff>
      <xdr:row>38</xdr:row>
      <xdr:rowOff>144018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160545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78232</xdr:rowOff>
    </xdr:from>
    <xdr:to>
      <xdr:col>41</xdr:col>
      <xdr:colOff>101600</xdr:colOff>
      <xdr:row>39</xdr:row>
      <xdr:rowOff>8382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24909</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3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78804</xdr:rowOff>
    </xdr:from>
    <xdr:to>
      <xdr:col>36</xdr:col>
      <xdr:colOff>165100</xdr:colOff>
      <xdr:row>39</xdr:row>
      <xdr:rowOff>8954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9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25480</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369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2629</xdr:rowOff>
    </xdr:from>
    <xdr:to>
      <xdr:col>55</xdr:col>
      <xdr:colOff>0</xdr:colOff>
      <xdr:row>59</xdr:row>
      <xdr:rowOff>29655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10118179"/>
          <a:ext cx="838200" cy="2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29655</xdr:rowOff>
    </xdr:from>
    <xdr:to>
      <xdr:col>50</xdr:col>
      <xdr:colOff>114300</xdr:colOff>
      <xdr:row>59</xdr:row>
      <xdr:rowOff>29718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145205"/>
          <a:ext cx="8890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17107</xdr:rowOff>
    </xdr:from>
    <xdr:to>
      <xdr:col>45</xdr:col>
      <xdr:colOff>177800</xdr:colOff>
      <xdr:row>59</xdr:row>
      <xdr:rowOff>29718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10132657"/>
          <a:ext cx="889000" cy="1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15697</xdr:rowOff>
    </xdr:from>
    <xdr:to>
      <xdr:col>41</xdr:col>
      <xdr:colOff>50800</xdr:colOff>
      <xdr:row>59</xdr:row>
      <xdr:rowOff>17107</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10131247"/>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123279</xdr:rowOff>
    </xdr:from>
    <xdr:to>
      <xdr:col>55</xdr:col>
      <xdr:colOff>50800</xdr:colOff>
      <xdr:row>59</xdr:row>
      <xdr:rowOff>53429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38206</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98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150305</xdr:rowOff>
    </xdr:from>
    <xdr:to>
      <xdr:col>50</xdr:col>
      <xdr:colOff>165100</xdr:colOff>
      <xdr:row>59</xdr:row>
      <xdr:rowOff>80455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9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71582</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150368</xdr:rowOff>
    </xdr:from>
    <xdr:to>
      <xdr:col>46</xdr:col>
      <xdr:colOff>38100</xdr:colOff>
      <xdr:row>59</xdr:row>
      <xdr:rowOff>80518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9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71645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87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137757</xdr:rowOff>
    </xdr:from>
    <xdr:to>
      <xdr:col>41</xdr:col>
      <xdr:colOff>101600</xdr:colOff>
      <xdr:row>59</xdr:row>
      <xdr:rowOff>67907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59034</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136347</xdr:rowOff>
    </xdr:from>
    <xdr:to>
      <xdr:col>36</xdr:col>
      <xdr:colOff>165100</xdr:colOff>
      <xdr:row>59</xdr:row>
      <xdr:rowOff>66497</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57624</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73177</xdr:rowOff>
    </xdr:from>
    <xdr:to>
      <xdr:col>55</xdr:col>
      <xdr:colOff>0</xdr:colOff>
      <xdr:row>78</xdr:row>
      <xdr:rowOff>77330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46277"/>
          <a:ext cx="838200" cy="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73177</xdr:rowOff>
    </xdr:from>
    <xdr:to>
      <xdr:col>50</xdr:col>
      <xdr:colOff>114300</xdr:colOff>
      <xdr:row>78</xdr:row>
      <xdr:rowOff>96610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446277"/>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113830</xdr:rowOff>
    </xdr:from>
    <xdr:to>
      <xdr:col>45</xdr:col>
      <xdr:colOff>177800</xdr:colOff>
      <xdr:row>78</xdr:row>
      <xdr:rowOff>96610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144030"/>
          <a:ext cx="889000" cy="32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113830</xdr:rowOff>
    </xdr:from>
    <xdr:to>
      <xdr:col>41</xdr:col>
      <xdr:colOff>50800</xdr:colOff>
      <xdr:row>79</xdr:row>
      <xdr:rowOff>3226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144030"/>
          <a:ext cx="889000" cy="40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26530</xdr:rowOff>
    </xdr:from>
    <xdr:to>
      <xdr:col>55</xdr:col>
      <xdr:colOff>50800</xdr:colOff>
      <xdr:row>78</xdr:row>
      <xdr:rowOff>128130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3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112907</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1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22377</xdr:rowOff>
    </xdr:from>
    <xdr:to>
      <xdr:col>50</xdr:col>
      <xdr:colOff>165100</xdr:colOff>
      <xdr:row>78</xdr:row>
      <xdr:rowOff>123977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115104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88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45810</xdr:rowOff>
    </xdr:from>
    <xdr:to>
      <xdr:col>46</xdr:col>
      <xdr:colOff>38100</xdr:colOff>
      <xdr:row>78</xdr:row>
      <xdr:rowOff>147410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41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138537</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511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63030</xdr:rowOff>
    </xdr:from>
    <xdr:to>
      <xdr:col>41</xdr:col>
      <xdr:colOff>101600</xdr:colOff>
      <xdr:row>76</xdr:row>
      <xdr:rowOff>164630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9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9707</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8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123876</xdr:rowOff>
    </xdr:from>
    <xdr:to>
      <xdr:col>36</xdr:col>
      <xdr:colOff>165100</xdr:colOff>
      <xdr:row>79</xdr:row>
      <xdr:rowOff>54026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4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45153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58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89103</xdr:rowOff>
    </xdr:from>
    <xdr:to>
      <xdr:col>55</xdr:col>
      <xdr:colOff>0</xdr:colOff>
      <xdr:row>96</xdr:row>
      <xdr:rowOff>150761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48303"/>
          <a:ext cx="838200" cy="6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89103</xdr:rowOff>
    </xdr:from>
    <xdr:to>
      <xdr:col>50</xdr:col>
      <xdr:colOff>114300</xdr:colOff>
      <xdr:row>96</xdr:row>
      <xdr:rowOff>89167</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548303"/>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89167</xdr:rowOff>
    </xdr:from>
    <xdr:to>
      <xdr:col>45</xdr:col>
      <xdr:colOff>177800</xdr:colOff>
      <xdr:row>96</xdr:row>
      <xdr:rowOff>115443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48367"/>
          <a:ext cx="889000" cy="2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115443</xdr:rowOff>
    </xdr:from>
    <xdr:to>
      <xdr:col>41</xdr:col>
      <xdr:colOff>50800</xdr:colOff>
      <xdr:row>96</xdr:row>
      <xdr:rowOff>165049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574643"/>
          <a:ext cx="889000" cy="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99961</xdr:rowOff>
    </xdr:from>
    <xdr:to>
      <xdr:col>55</xdr:col>
      <xdr:colOff>50800</xdr:colOff>
      <xdr:row>97</xdr:row>
      <xdr:rowOff>30111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78388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38303</xdr:rowOff>
    </xdr:from>
    <xdr:to>
      <xdr:col>50</xdr:col>
      <xdr:colOff>165100</xdr:colOff>
      <xdr:row>96</xdr:row>
      <xdr:rowOff>139903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4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131030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5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38367</xdr:rowOff>
    </xdr:from>
    <xdr:to>
      <xdr:col>46</xdr:col>
      <xdr:colOff>38100</xdr:colOff>
      <xdr:row>96</xdr:row>
      <xdr:rowOff>139967</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131094</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9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64643</xdr:rowOff>
    </xdr:from>
    <xdr:to>
      <xdr:col>41</xdr:col>
      <xdr:colOff>101600</xdr:colOff>
      <xdr:row>96</xdr:row>
      <xdr:rowOff>166243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157370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1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114249</xdr:rowOff>
    </xdr:from>
    <xdr:to>
      <xdr:col>36</xdr:col>
      <xdr:colOff>165100</xdr:colOff>
      <xdr:row>97</xdr:row>
      <xdr:rowOff>44399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35526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155511</xdr:rowOff>
    </xdr:from>
    <xdr:to>
      <xdr:col>85</xdr:col>
      <xdr:colOff>127000</xdr:colOff>
      <xdr:row>38</xdr:row>
      <xdr:rowOff>68834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499161"/>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68834</xdr:rowOff>
    </xdr:from>
    <xdr:to>
      <xdr:col>81</xdr:col>
      <xdr:colOff>50800</xdr:colOff>
      <xdr:row>38</xdr:row>
      <xdr:rowOff>92189</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583934"/>
          <a:ext cx="889000" cy="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13589</xdr:rowOff>
    </xdr:from>
    <xdr:to>
      <xdr:col>76</xdr:col>
      <xdr:colOff>114300</xdr:colOff>
      <xdr:row>38</xdr:row>
      <xdr:rowOff>92189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528689"/>
          <a:ext cx="889000" cy="7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13589</xdr:rowOff>
    </xdr:from>
    <xdr:to>
      <xdr:col>71</xdr:col>
      <xdr:colOff>177800</xdr:colOff>
      <xdr:row>38</xdr:row>
      <xdr:rowOff>63538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28689"/>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104711</xdr:rowOff>
    </xdr:from>
    <xdr:to>
      <xdr:col>85</xdr:col>
      <xdr:colOff>177800</xdr:colOff>
      <xdr:row>38</xdr:row>
      <xdr:rowOff>34861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44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83138</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2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18034</xdr:rowOff>
    </xdr:from>
    <xdr:to>
      <xdr:col>81</xdr:col>
      <xdr:colOff>101600</xdr:colOff>
      <xdr:row>38</xdr:row>
      <xdr:rowOff>119634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110761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41389</xdr:rowOff>
    </xdr:from>
    <xdr:to>
      <xdr:col>76</xdr:col>
      <xdr:colOff>165100</xdr:colOff>
      <xdr:row>38</xdr:row>
      <xdr:rowOff>142989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5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134116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64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134239</xdr:rowOff>
    </xdr:from>
    <xdr:to>
      <xdr:col>72</xdr:col>
      <xdr:colOff>38100</xdr:colOff>
      <xdr:row>38</xdr:row>
      <xdr:rowOff>64389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4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55516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5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12738</xdr:rowOff>
    </xdr:from>
    <xdr:to>
      <xdr:col>67</xdr:col>
      <xdr:colOff>101600</xdr:colOff>
      <xdr:row>38</xdr:row>
      <xdr:rowOff>114338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105465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2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61473</xdr:rowOff>
    </xdr:from>
    <xdr:to>
      <xdr:col>85</xdr:col>
      <xdr:colOff>127000</xdr:colOff>
      <xdr:row>57</xdr:row>
      <xdr:rowOff>69466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662673"/>
          <a:ext cx="838200" cy="17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69466</xdr:rowOff>
    </xdr:from>
    <xdr:to>
      <xdr:col>81</xdr:col>
      <xdr:colOff>50800</xdr:colOff>
      <xdr:row>57</xdr:row>
      <xdr:rowOff>77452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842116"/>
          <a:ext cx="889000" cy="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148242</xdr:rowOff>
    </xdr:from>
    <xdr:to>
      <xdr:col>76</xdr:col>
      <xdr:colOff>114300</xdr:colOff>
      <xdr:row>57</xdr:row>
      <xdr:rowOff>77452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49442"/>
          <a:ext cx="889000" cy="10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148242</xdr:rowOff>
    </xdr:from>
    <xdr:to>
      <xdr:col>71</xdr:col>
      <xdr:colOff>177800</xdr:colOff>
      <xdr:row>57</xdr:row>
      <xdr:rowOff>103101</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49442"/>
          <a:ext cx="889000" cy="126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10673</xdr:rowOff>
    </xdr:from>
    <xdr:to>
      <xdr:col>85</xdr:col>
      <xdr:colOff>177800</xdr:colOff>
      <xdr:row>56</xdr:row>
      <xdr:rowOff>112273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61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33550</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4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18666</xdr:rowOff>
    </xdr:from>
    <xdr:to>
      <xdr:col>81</xdr:col>
      <xdr:colOff>101600</xdr:colOff>
      <xdr:row>57</xdr:row>
      <xdr:rowOff>120266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7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111393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8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26652</xdr:rowOff>
    </xdr:from>
    <xdr:to>
      <xdr:col>76</xdr:col>
      <xdr:colOff>165100</xdr:colOff>
      <xdr:row>57</xdr:row>
      <xdr:rowOff>128252</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9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119379</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9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97442</xdr:rowOff>
    </xdr:from>
    <xdr:to>
      <xdr:col>72</xdr:col>
      <xdr:colOff>38100</xdr:colOff>
      <xdr:row>57</xdr:row>
      <xdr:rowOff>27592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18719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7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52301</xdr:rowOff>
    </xdr:from>
    <xdr:to>
      <xdr:col>67</xdr:col>
      <xdr:colOff>101600</xdr:colOff>
      <xdr:row>57</xdr:row>
      <xdr:rowOff>153901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2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145028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7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49206</xdr:rowOff>
    </xdr:from>
    <xdr:to>
      <xdr:col>85</xdr:col>
      <xdr:colOff>127000</xdr:colOff>
      <xdr:row>94</xdr:row>
      <xdr:rowOff>86077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5481300" y="16165506"/>
          <a:ext cx="838200" cy="3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14901</xdr:rowOff>
    </xdr:from>
    <xdr:to>
      <xdr:col>81</xdr:col>
      <xdr:colOff>50800</xdr:colOff>
      <xdr:row>94</xdr:row>
      <xdr:rowOff>49206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131201"/>
          <a:ext cx="889000" cy="3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14901</xdr:rowOff>
    </xdr:from>
    <xdr:to>
      <xdr:col>76</xdr:col>
      <xdr:colOff>114300</xdr:colOff>
      <xdr:row>94</xdr:row>
      <xdr:rowOff>15652</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131201"/>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15652</xdr:rowOff>
    </xdr:from>
    <xdr:to>
      <xdr:col>71</xdr:col>
      <xdr:colOff>177800</xdr:colOff>
      <xdr:row>94</xdr:row>
      <xdr:rowOff>82370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131952"/>
          <a:ext cx="889000" cy="66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138014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35277</xdr:rowOff>
    </xdr:from>
    <xdr:to>
      <xdr:col>85</xdr:col>
      <xdr:colOff>177800</xdr:colOff>
      <xdr:row>94</xdr:row>
      <xdr:rowOff>136877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15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58154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00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169856</xdr:rowOff>
    </xdr:from>
    <xdr:to>
      <xdr:col>81</xdr:col>
      <xdr:colOff>101600</xdr:colOff>
      <xdr:row>94</xdr:row>
      <xdr:rowOff>100006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11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116533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88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135551</xdr:rowOff>
    </xdr:from>
    <xdr:to>
      <xdr:col>76</xdr:col>
      <xdr:colOff>165100</xdr:colOff>
      <xdr:row>94</xdr:row>
      <xdr:rowOff>65701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0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82228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85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136302</xdr:rowOff>
    </xdr:from>
    <xdr:to>
      <xdr:col>72</xdr:col>
      <xdr:colOff>38100</xdr:colOff>
      <xdr:row>94</xdr:row>
      <xdr:rowOff>66452</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8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82979</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8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31570</xdr:rowOff>
    </xdr:from>
    <xdr:to>
      <xdr:col>67</xdr:col>
      <xdr:colOff>101600</xdr:colOff>
      <xdr:row>94</xdr:row>
      <xdr:rowOff>133170</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4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149697</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2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a:t>
          </a:r>
          <a:r>
            <a:rPr kumimoji="1" lang="en-US" altLang="ja-JP" sz="1300">
              <a:latin typeface="ＭＳ Ｐゴシック" panose="020B0600070205080204" pitchFamily="50" charset="-128"/>
              <a:ea typeface="ＭＳ Ｐゴシック" panose="020B0600070205080204" pitchFamily="50" charset="-128"/>
            </a:rPr>
            <a:t>61,244</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10,110</a:t>
          </a:r>
          <a:r>
            <a:rPr kumimoji="1" lang="ja-JP" altLang="en-US" sz="1300">
              <a:latin typeface="ＭＳ Ｐゴシック" panose="020B0600070205080204" pitchFamily="50" charset="-128"/>
              <a:ea typeface="ＭＳ Ｐゴシック" panose="020B0600070205080204" pitchFamily="50" charset="-128"/>
            </a:rPr>
            <a:t>円の減少となった。主な減少の要因として、例年と比較して実質収支が少なく、財政調整基金や公共施設整備基金への積立てが大幅に減少したことが挙げられる。民生費の住民一人当たりのコストは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153,559</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9,302</a:t>
          </a:r>
          <a:r>
            <a:rPr kumimoji="1" lang="ja-JP" altLang="en-US" sz="1300">
              <a:latin typeface="ＭＳ Ｐゴシック" panose="020B0600070205080204" pitchFamily="50" charset="-128"/>
              <a:ea typeface="ＭＳ Ｐゴシック" panose="020B0600070205080204" pitchFamily="50" charset="-128"/>
            </a:rPr>
            <a:t>円の増加となった。主な増加の要因として、国の事業として「電力・ガス・食料品等価格高騰重点給付金事業」を実施したことが挙げられる。衛生費の住民一人当たりのコストは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50,468</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18,987</a:t>
          </a:r>
          <a:r>
            <a:rPr kumimoji="1" lang="ja-JP" altLang="en-US" sz="1300">
              <a:latin typeface="ＭＳ Ｐゴシック" panose="020B0600070205080204" pitchFamily="50" charset="-128"/>
              <a:ea typeface="ＭＳ Ｐゴシック" panose="020B0600070205080204" pitchFamily="50" charset="-128"/>
            </a:rPr>
            <a:t>円の減少となった。減少の要因としては、前年度に不燃ごみ等中継施設の建設や焼却場解体を実施したことが挙げられる。教育費の住民一人当たりのコストは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65,266</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23,549</a:t>
          </a:r>
          <a:r>
            <a:rPr kumimoji="1" lang="ja-JP" altLang="en-US" sz="1300">
              <a:latin typeface="ＭＳ Ｐゴシック" panose="020B0600070205080204" pitchFamily="50" charset="-128"/>
              <a:ea typeface="ＭＳ Ｐゴシック" panose="020B0600070205080204" pitchFamily="50" charset="-128"/>
            </a:rPr>
            <a:t>円の増加となった。増加の要因としては、小中学校の体育館に空調を新設したことに加え、中学校の統合に伴い校舎を新築するための実施設計を行ったことが挙げられる。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将来の施設更新需要に備えて特定目的基金である公共施設整備基金への積立てを推進しているものの、財政調整基金は災害などの臨時財政需要に備えるため、実質収支比率と合わせて標準財政規模の</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を目安として維持していくように努める。実質単年度収支が減少している要因として、令和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年度は多額の繰上償還を実施したことが挙げられる。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に係る各会計において、黒字額の大部分を水道事業会計が占めている。水道事業会計は黒字を維持しており、毎年度の剰余金により黒字額が増加傾向にあったが、水道庁舎の耐震改修や配水管の更新など資本的支出が増加しており、剰余金が減少傾向にある。今後も全ての会計において、財政の健全化を図り、連結実質赤字比率の安定に努め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年度からは下水道事業が地方公営企業法の適用となり公営企業会計となったことから、新たに剰余金が生じている。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前年度と比較すると元利償還金は微増しているが、　算入公債費等については、地域改善対策特定事業債の償還終了が進んでおり大幅に減少している。今後はごみ処理の広域化や中学校統合に伴う校舎新築により多額の起債を予定しているため、実質公債費比率は悪化する見込みであるが、交付税算入のない起債を抑制するなど財政の健全化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奈良県上牧町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主に第三セクター等改革推進債の地方債残高の減少により年々減少傾向にある。加えて、公営企業債の地方債残高についても着実に減少している。充当可能財源等は、主に国民健康保険特別会計の財政調整基金が大幅に減少していることから、充当可能基金が減少している。加えて、地域改善対策事業債等の償還が段階的に終了していることに伴い、基準財政需要額算入見込額は減少している。今後は広域ごみ処理施設の建設や中学校の新築など大型事業が控えており将来負担額の大幅な増加が見込まれるため、交付税算入のない起債を抑制するなど、財政の健全化に努め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奈良県上牧町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前年度から全体の基金残高が増加している要因としては、財政調整基金残高を約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億円維持しつつ公共施設整備基金に実質収支の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％を積み立てていることが挙げられる。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実質収支による剰余金は基本的に財政調整基金に積み立てることとしているが、基金の使途を明確化するため、今後控えている公共施設の更新需要に備えて、実質収支の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を目安に公共施設整備基金に積み立てていくこととしている。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減債基金は、土地の売却による財産収入があれば積み立てることとし、繰上償還などの財源として積極的に活用していく。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第三セクター等改革推進債償還基金は、旧土地開発公社に係る土地の売却による財産収入があれば積み立てることとし、第三セクター等改革推進債の繰上償還の財源として活用していく。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長寿社会福祉基金：本格的な高齢化社会の到来に備え、地域福祉の振興を図り、もって活力ある豊かな長寿社会の形成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公共施設整備基金：公共施設の整備事業を行うための財源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ふるさと町づくり基金：寄附を通して、町民、企業、上牧町出身者等の意向を反映した施策の実施</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ふるさと基金：歴史、伝統、文化、産業を活かし、独創的・個性的な町づくりの推進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第三セクター等改革推進債償還基金：第三セクター等改革推進債の償還の財源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森林環境基金：森林の有する公益的機能の維持増進や、森林の整備及び促進に資するための財源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住宅新築資金等貸付事業基金：住宅新築資金等貸付事業の円滑な推進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公共施設整備基金：公共施設の更新需要に備えて、実質収支の一部を積み立てたことによる増加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住宅新築資金等貸付事業基金：実質収支を積み立てたことによる増加（＋</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ふるさと町づくり基金：寄附によるまちづくり条例に基づく寄附を積み立てたことによる増加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長寿社会福祉基金：敬老事業等に活用したことによる減少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森林環境基金：森林環境譲与税の一部を積み立てたことによる増加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公共施設整備基金は公共施設の更新需要に備えるため、実質収支の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を目安に積み立てる。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人事院勧告に伴う給与改定により人件費が増加し、基金の積立てよりも取崩しが上回ったため、積立金が減少した。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財政調整基金は災害などの臨時財政需要に備えるため、実質収支と合わせて標準財政規模の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程度を維持するよう努める。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年度普通交付税再算定に伴う「臨時財政対策債償還基金費」相当分を積み立てたため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年度積み立て分は、令和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年度繰上償還の財源として活用する。また、土地の売却による財産収入があれば積み立てることとし、繰上償還などの財源として積極的に活用していく。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9822291</v>
      </c>
      <c r="BO4" s="449"/>
      <c r="BP4" s="449"/>
      <c r="BQ4" s="449"/>
      <c r="BR4" s="449"/>
      <c r="BS4" s="449"/>
      <c r="BT4" s="449"/>
      <c r="BU4" s="450"/>
      <c r="BV4" s="448">
        <v>9924325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5.0999999999999996</v>
      </c>
      <c r="CU4" s="589"/>
      <c r="CV4" s="589"/>
      <c r="CW4" s="589"/>
      <c r="CX4" s="589"/>
      <c r="CY4" s="589"/>
      <c r="CZ4" s="589"/>
      <c r="DA4" s="590"/>
      <c r="DB4" s="588">
        <v>5.3</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9500873</v>
      </c>
      <c r="BO5" s="420"/>
      <c r="BP5" s="420"/>
      <c r="BQ5" s="420"/>
      <c r="BR5" s="420"/>
      <c r="BS5" s="420"/>
      <c r="BT5" s="420"/>
      <c r="BU5" s="421"/>
      <c r="BV5" s="419">
        <v>9584959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96.6</v>
      </c>
      <c r="CU5" s="417"/>
      <c r="CV5" s="417"/>
      <c r="CW5" s="417"/>
      <c r="CX5" s="417"/>
      <c r="CY5" s="417"/>
      <c r="CZ5" s="417"/>
      <c r="DA5" s="418"/>
      <c r="DB5" s="416">
        <v>94.9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321418</v>
      </c>
      <c r="BO6" s="420"/>
      <c r="BP6" s="420"/>
      <c r="BQ6" s="420"/>
      <c r="BR6" s="420"/>
      <c r="BS6" s="420"/>
      <c r="BT6" s="420"/>
      <c r="BU6" s="421"/>
      <c r="BV6" s="419">
        <v>339366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97.2</v>
      </c>
      <c r="CU6" s="563"/>
      <c r="CV6" s="563"/>
      <c r="CW6" s="563"/>
      <c r="CX6" s="563"/>
      <c r="CY6" s="563"/>
      <c r="CZ6" s="563"/>
      <c r="DA6" s="564"/>
      <c r="DB6" s="562">
        <v>96.4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47576</v>
      </c>
      <c r="BO7" s="420"/>
      <c r="BP7" s="420"/>
      <c r="BQ7" s="420"/>
      <c r="BR7" s="420"/>
      <c r="BS7" s="420"/>
      <c r="BT7" s="420"/>
      <c r="BU7" s="421"/>
      <c r="BV7" s="419">
        <v>55114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5359814</v>
      </c>
      <c r="CU7" s="420"/>
      <c r="CV7" s="420"/>
      <c r="CW7" s="420"/>
      <c r="CX7" s="420"/>
      <c r="CY7" s="420"/>
      <c r="CZ7" s="420"/>
      <c r="DA7" s="421"/>
      <c r="DB7" s="419">
        <v>5325987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273842</v>
      </c>
      <c r="BO8" s="420"/>
      <c r="BP8" s="420"/>
      <c r="BQ8" s="420"/>
      <c r="BR8" s="420"/>
      <c r="BS8" s="420"/>
      <c r="BT8" s="420"/>
      <c r="BU8" s="421"/>
      <c r="BV8" s="419">
        <v>284252</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0.46</v>
      </c>
      <c r="CU8" s="523"/>
      <c r="CV8" s="523"/>
      <c r="CW8" s="523"/>
      <c r="CX8" s="523"/>
      <c r="CY8" s="523"/>
      <c r="CZ8" s="523"/>
      <c r="DA8" s="524"/>
      <c r="DB8" s="522">
        <v>0.46</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21714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-10410</v>
      </c>
      <c r="BO9" s="420"/>
      <c r="BP9" s="420"/>
      <c r="BQ9" s="420"/>
      <c r="BR9" s="420"/>
      <c r="BS9" s="420"/>
      <c r="BT9" s="420"/>
      <c r="BU9" s="421"/>
      <c r="BV9" s="419">
        <v>-70310</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16.5</v>
      </c>
      <c r="CU9" s="417"/>
      <c r="CV9" s="417"/>
      <c r="CW9" s="417"/>
      <c r="CX9" s="417"/>
      <c r="CY9" s="417"/>
      <c r="CZ9" s="417"/>
      <c r="DA9" s="418"/>
      <c r="DB9" s="416">
        <v>17.600000000000001</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22054</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239408</v>
      </c>
      <c r="BO10" s="420"/>
      <c r="BP10" s="420"/>
      <c r="BQ10" s="420"/>
      <c r="BR10" s="420"/>
      <c r="BS10" s="420"/>
      <c r="BT10" s="420"/>
      <c r="BU10" s="421"/>
      <c r="BV10" s="419">
        <v>305544</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92400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21367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273267</v>
      </c>
      <c r="BO12" s="420"/>
      <c r="BP12" s="420"/>
      <c r="BQ12" s="420"/>
      <c r="BR12" s="420"/>
      <c r="BS12" s="420"/>
      <c r="BT12" s="420"/>
      <c r="BU12" s="421"/>
      <c r="BV12" s="419">
        <v>219586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21119</v>
      </c>
      <c r="S13" s="507"/>
      <c r="T13" s="507"/>
      <c r="U13" s="507"/>
      <c r="V13" s="508"/>
      <c r="W13" s="509" t="s">
        <v>131</v>
      </c>
      <c r="X13" s="405"/>
      <c r="Y13" s="405"/>
      <c r="Z13" s="405"/>
      <c r="AA13" s="405"/>
      <c r="AB13" s="406"/>
      <c r="AC13" s="372">
        <v>69</v>
      </c>
      <c r="AD13" s="373"/>
      <c r="AE13" s="373"/>
      <c r="AF13" s="373"/>
      <c r="AG13" s="374"/>
      <c r="AH13" s="372">
        <v>58</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-44269</v>
      </c>
      <c r="BO13" s="420"/>
      <c r="BP13" s="420"/>
      <c r="BQ13" s="420"/>
      <c r="BR13" s="420"/>
      <c r="BS13" s="420"/>
      <c r="BT13" s="420"/>
      <c r="BU13" s="421"/>
      <c r="BV13" s="419">
        <v>108048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12.7</v>
      </c>
      <c r="CU13" s="417"/>
      <c r="CV13" s="417"/>
      <c r="CW13" s="417"/>
      <c r="CX13" s="417"/>
      <c r="CY13" s="417"/>
      <c r="CZ13" s="417"/>
      <c r="DA13" s="418"/>
      <c r="DB13" s="416">
        <v>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21612</v>
      </c>
      <c r="S14" s="507"/>
      <c r="T14" s="507"/>
      <c r="U14" s="507"/>
      <c r="V14" s="508"/>
      <c r="W14" s="510"/>
      <c r="X14" s="408"/>
      <c r="Y14" s="408"/>
      <c r="Z14" s="408"/>
      <c r="AA14" s="408"/>
      <c r="AB14" s="409"/>
      <c r="AC14" s="499">
        <v>0.8</v>
      </c>
      <c r="AD14" s="500"/>
      <c r="AE14" s="500"/>
      <c r="AF14" s="500"/>
      <c r="AG14" s="501"/>
      <c r="AH14" s="499">
        <v>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80.900000000000006</v>
      </c>
      <c r="CU14" s="517"/>
      <c r="CV14" s="517"/>
      <c r="CW14" s="517"/>
      <c r="CX14" s="517"/>
      <c r="CY14" s="517"/>
      <c r="CZ14" s="517"/>
      <c r="DA14" s="518"/>
      <c r="DB14" s="516">
        <v>84.6</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21393</v>
      </c>
      <c r="S15" s="507"/>
      <c r="T15" s="507"/>
      <c r="U15" s="507"/>
      <c r="V15" s="508"/>
      <c r="W15" s="509" t="s">
        <v>137</v>
      </c>
      <c r="X15" s="405"/>
      <c r="Y15" s="405"/>
      <c r="Z15" s="405"/>
      <c r="AA15" s="405"/>
      <c r="AB15" s="406"/>
      <c r="AC15" s="372">
        <v>2102</v>
      </c>
      <c r="AD15" s="373"/>
      <c r="AE15" s="373"/>
      <c r="AF15" s="373"/>
      <c r="AG15" s="374"/>
      <c r="AH15" s="372">
        <v>2095</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2171050</v>
      </c>
      <c r="BO15" s="449"/>
      <c r="BP15" s="449"/>
      <c r="BQ15" s="449"/>
      <c r="BR15" s="449"/>
      <c r="BS15" s="449"/>
      <c r="BT15" s="449"/>
      <c r="BU15" s="450"/>
      <c r="BV15" s="448">
        <v>2144513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24.3</v>
      </c>
      <c r="AD16" s="500"/>
      <c r="AE16" s="500"/>
      <c r="AF16" s="500"/>
      <c r="AG16" s="501"/>
      <c r="AH16" s="499">
        <v>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4760889</v>
      </c>
      <c r="BO16" s="420"/>
      <c r="BP16" s="420"/>
      <c r="BQ16" s="420"/>
      <c r="BR16" s="420"/>
      <c r="BS16" s="420"/>
      <c r="BT16" s="420"/>
      <c r="BU16" s="421"/>
      <c r="BV16" s="419">
        <v>4698981</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6479</v>
      </c>
      <c r="AD17" s="373"/>
      <c r="AE17" s="373"/>
      <c r="AF17" s="373"/>
      <c r="AG17" s="374"/>
      <c r="AH17" s="372">
        <v>6225</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2726603</v>
      </c>
      <c r="BO17" s="420"/>
      <c r="BP17" s="420"/>
      <c r="BQ17" s="420"/>
      <c r="BR17" s="420"/>
      <c r="BS17" s="420"/>
      <c r="BT17" s="420"/>
      <c r="BU17" s="421"/>
      <c r="BV17" s="419">
        <v>2689996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6.14</v>
      </c>
      <c r="M18" s="472"/>
      <c r="N18" s="472"/>
      <c r="O18" s="472"/>
      <c r="P18" s="472"/>
      <c r="Q18" s="472"/>
      <c r="R18" s="473"/>
      <c r="S18" s="473"/>
      <c r="T18" s="473"/>
      <c r="U18" s="473"/>
      <c r="V18" s="474"/>
      <c r="W18" s="490"/>
      <c r="X18" s="491"/>
      <c r="Y18" s="491"/>
      <c r="Z18" s="491"/>
      <c r="AA18" s="491"/>
      <c r="AB18" s="515"/>
      <c r="AC18" s="389">
        <v>74.900000000000006</v>
      </c>
      <c r="AD18" s="390"/>
      <c r="AE18" s="390"/>
      <c r="AF18" s="390"/>
      <c r="AG18" s="475"/>
      <c r="AH18" s="389">
        <v>74.3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5268736</v>
      </c>
      <c r="BO18" s="420"/>
      <c r="BP18" s="420"/>
      <c r="BQ18" s="420"/>
      <c r="BR18" s="420"/>
      <c r="BS18" s="420"/>
      <c r="BT18" s="420"/>
      <c r="BU18" s="421"/>
      <c r="BV18" s="419">
        <v>5135581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3536</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6854877</v>
      </c>
      <c r="BO19" s="420"/>
      <c r="BP19" s="420"/>
      <c r="BQ19" s="420"/>
      <c r="BR19" s="420"/>
      <c r="BS19" s="420"/>
      <c r="BT19" s="420"/>
      <c r="BU19" s="421"/>
      <c r="BV19" s="419">
        <v>6764932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8558</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10492047</v>
      </c>
      <c r="BO22" s="449"/>
      <c r="BP22" s="449"/>
      <c r="BQ22" s="449"/>
      <c r="BR22" s="449"/>
      <c r="BS22" s="449"/>
      <c r="BT22" s="449"/>
      <c r="BU22" s="450"/>
      <c r="BV22" s="448">
        <v>10524860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6508529</v>
      </c>
      <c r="BO23" s="420"/>
      <c r="BP23" s="420"/>
      <c r="BQ23" s="420"/>
      <c r="BR23" s="420"/>
      <c r="BS23" s="420"/>
      <c r="BT23" s="420"/>
      <c r="BU23" s="421"/>
      <c r="BV23" s="419">
        <v>6293794</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8200</v>
      </c>
      <c r="R24" s="373"/>
      <c r="S24" s="373"/>
      <c r="T24" s="373"/>
      <c r="U24" s="373"/>
      <c r="V24" s="374"/>
      <c r="W24" s="462"/>
      <c r="X24" s="399"/>
      <c r="Y24" s="400"/>
      <c r="Z24" s="375" t="s">
        <v>162</v>
      </c>
      <c r="AA24" s="376"/>
      <c r="AB24" s="376"/>
      <c r="AC24" s="376"/>
      <c r="AD24" s="376"/>
      <c r="AE24" s="376"/>
      <c r="AF24" s="376"/>
      <c r="AG24" s="377"/>
      <c r="AH24" s="372">
        <v>199</v>
      </c>
      <c r="AI24" s="373"/>
      <c r="AJ24" s="373"/>
      <c r="AK24" s="373"/>
      <c r="AL24" s="374"/>
      <c r="AM24" s="372">
        <v>553220</v>
      </c>
      <c r="AN24" s="373"/>
      <c r="AO24" s="373"/>
      <c r="AP24" s="373"/>
      <c r="AQ24" s="373"/>
      <c r="AR24" s="374"/>
      <c r="AS24" s="372">
        <v>2780</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7285551</v>
      </c>
      <c r="BO24" s="420"/>
      <c r="BP24" s="420"/>
      <c r="BQ24" s="420"/>
      <c r="BR24" s="420"/>
      <c r="BS24" s="420"/>
      <c r="BT24" s="420"/>
      <c r="BU24" s="421"/>
      <c r="BV24" s="419">
        <v>7028018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6900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253170</v>
      </c>
      <c r="BO25" s="449"/>
      <c r="BP25" s="449"/>
      <c r="BQ25" s="449"/>
      <c r="BR25" s="449"/>
      <c r="BS25" s="449"/>
      <c r="BT25" s="449"/>
      <c r="BU25" s="450"/>
      <c r="BV25" s="448">
        <v>199107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6000</v>
      </c>
      <c r="R26" s="373"/>
      <c r="S26" s="373"/>
      <c r="T26" s="373"/>
      <c r="U26" s="373"/>
      <c r="V26" s="374"/>
      <c r="W26" s="462"/>
      <c r="X26" s="399"/>
      <c r="Y26" s="400"/>
      <c r="Z26" s="375" t="s">
        <v>168</v>
      </c>
      <c r="AA26" s="430"/>
      <c r="AB26" s="430"/>
      <c r="AC26" s="430"/>
      <c r="AD26" s="430"/>
      <c r="AE26" s="430"/>
      <c r="AF26" s="430"/>
      <c r="AG26" s="431"/>
      <c r="AH26" s="372">
        <v>30</v>
      </c>
      <c r="AI26" s="373"/>
      <c r="AJ26" s="373"/>
      <c r="AK26" s="373"/>
      <c r="AL26" s="374"/>
      <c r="AM26" s="372">
        <v>86400</v>
      </c>
      <c r="AN26" s="373"/>
      <c r="AO26" s="373"/>
      <c r="AP26" s="373"/>
      <c r="AQ26" s="373"/>
      <c r="AR26" s="374"/>
      <c r="AS26" s="372">
        <v>2880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3700</v>
      </c>
      <c r="R27" s="373"/>
      <c r="S27" s="373"/>
      <c r="T27" s="373"/>
      <c r="U27" s="373"/>
      <c r="V27" s="374"/>
      <c r="W27" s="462"/>
      <c r="X27" s="399"/>
      <c r="Y27" s="400"/>
      <c r="Z27" s="375" t="s">
        <v>171</v>
      </c>
      <c r="AA27" s="376"/>
      <c r="AB27" s="376"/>
      <c r="AC27" s="376"/>
      <c r="AD27" s="376"/>
      <c r="AE27" s="376"/>
      <c r="AF27" s="376"/>
      <c r="AG27" s="377"/>
      <c r="AH27" s="372">
        <v>11</v>
      </c>
      <c r="AI27" s="373"/>
      <c r="AJ27" s="373"/>
      <c r="AK27" s="373"/>
      <c r="AL27" s="374"/>
      <c r="AM27" s="372">
        <v>30421</v>
      </c>
      <c r="AN27" s="373"/>
      <c r="AO27" s="373"/>
      <c r="AP27" s="373"/>
      <c r="AQ27" s="373"/>
      <c r="AR27" s="374"/>
      <c r="AS27" s="372">
        <v>2766</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43489</v>
      </c>
      <c r="BO27" s="454"/>
      <c r="BP27" s="454"/>
      <c r="BQ27" s="454"/>
      <c r="BR27" s="454"/>
      <c r="BS27" s="454"/>
      <c r="BT27" s="454"/>
      <c r="BU27" s="455"/>
      <c r="BV27" s="453">
        <v>43489</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3000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973738</v>
      </c>
      <c r="BO28" s="449"/>
      <c r="BP28" s="449"/>
      <c r="BQ28" s="449"/>
      <c r="BR28" s="449"/>
      <c r="BS28" s="449"/>
      <c r="BT28" s="449"/>
      <c r="BU28" s="450"/>
      <c r="BV28" s="448">
        <v>1007597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10</v>
      </c>
      <c r="M29" s="373"/>
      <c r="N29" s="373"/>
      <c r="O29" s="373"/>
      <c r="P29" s="374"/>
      <c r="Q29" s="372">
        <v>2800</v>
      </c>
      <c r="R29" s="373"/>
      <c r="S29" s="373"/>
      <c r="T29" s="373"/>
      <c r="U29" s="373"/>
      <c r="V29" s="374"/>
      <c r="W29" s="463"/>
      <c r="X29" s="464"/>
      <c r="Y29" s="465"/>
      <c r="Z29" s="375" t="s">
        <v>177</v>
      </c>
      <c r="AA29" s="376"/>
      <c r="AB29" s="376"/>
      <c r="AC29" s="376"/>
      <c r="AD29" s="376"/>
      <c r="AE29" s="376"/>
      <c r="AF29" s="376"/>
      <c r="AG29" s="377"/>
      <c r="AH29" s="372">
        <v>210</v>
      </c>
      <c r="AI29" s="373"/>
      <c r="AJ29" s="373"/>
      <c r="AK29" s="373"/>
      <c r="AL29" s="374"/>
      <c r="AM29" s="372">
        <v>583641</v>
      </c>
      <c r="AN29" s="373"/>
      <c r="AO29" s="373"/>
      <c r="AP29" s="373"/>
      <c r="AQ29" s="373"/>
      <c r="AR29" s="374"/>
      <c r="AS29" s="372">
        <v>2779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25449</v>
      </c>
      <c r="BO29" s="420"/>
      <c r="BP29" s="420"/>
      <c r="BQ29" s="420"/>
      <c r="BR29" s="420"/>
      <c r="BS29" s="420"/>
      <c r="BT29" s="420"/>
      <c r="BU29" s="421"/>
      <c r="BV29" s="419">
        <v>439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93.8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518835</v>
      </c>
      <c r="BO30" s="454"/>
      <c r="BP30" s="454"/>
      <c r="BQ30" s="454"/>
      <c r="BR30" s="454"/>
      <c r="BS30" s="454"/>
      <c r="BT30" s="454"/>
      <c r="BU30" s="455"/>
      <c r="BV30" s="453">
        <v>445335</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9</v>
      </c>
      <c r="BX34" s="367"/>
      <c r="BY34" s="368" t="str">
        <f>IF('各会計、関係団体の財政状況及び健全化判断比率'!B68="","",'各会計、関係団体の財政状況及び健全化判断比率'!B68)</f>
        <v>老人福祉施設三室園組合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IF('各会計、関係団体の財政状況及び健全化判断比率'!B33="","",'各会計、関係団体の財政状況及び健全化判断比率'!B33)</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10</v>
      </c>
      <c r="BX35" s="367"/>
      <c r="BY35" s="368" t="str">
        <f>IF('各会計、関係団体の財政状況及び健全化判断比率'!B69="","",'各会計、関係団体の財政状況及び健全化判断比率'!B69)</f>
        <v>奈良県葛城地区清掃事務組合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介護保険特別会計（保険事業）</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11</v>
      </c>
      <c r="BX36" s="367"/>
      <c r="BY36" s="368" t="str">
        <f>IF('各会計、関係団体の財政状況及び健全化判断比率'!B70="","",'各会計、関係団体の財政状況及び健全化判断比率'!B70)</f>
        <v>奈良県市町村総合事務組合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6</v>
      </c>
      <c r="V37" s="367"/>
      <c r="W37" s="368" t="str">
        <f>IF('各会計、関係団体の財政状況及び健全化判断比率'!B31="","",'各会計、関係団体の財政状況及び健全化判断比率'!B31)</f>
        <v>介護保険特別会計（介護サービス事業）</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12</v>
      </c>
      <c r="BX37" s="367"/>
      <c r="BY37" s="368" t="str">
        <f>IF('各会計、関係団体の財政状況及び健全化判断比率'!B71="","",'各会計、関係団体の財政状況及び健全化判断比率'!B71)</f>
        <v>王寺周辺広域休日応急診療施設組合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13</v>
      </c>
      <c r="BX38" s="367"/>
      <c r="BY38" s="368" t="str">
        <f>IF('各会計、関係団体の財政状況及び健全化判断比率'!B72="","",'各会計、関係団体の財政状況及び健全化判断比率'!B72)</f>
        <v>静香苑環境施設組合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14</v>
      </c>
      <c r="BX39" s="367"/>
      <c r="BY39" s="368" t="str">
        <f>IF('各会計、関係団体の財政状況及び健全化判断比率'!B73="","",'各会計、関係団体の財政状況及び健全化判断比率'!B73)</f>
        <v>奈良県後期高齢者医療広域連合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15</v>
      </c>
      <c r="BX40" s="367"/>
      <c r="BY40" s="368" t="str">
        <f>IF('各会計、関係団体の財政状況及び健全化判断比率'!B74="","",'各会計、関係団体の財政状況及び健全化判断比率'!B74)</f>
        <v>奈良県広域消防組合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16</v>
      </c>
      <c r="BX41" s="367"/>
      <c r="BY41" s="368" t="str">
        <f>IF('各会計、関係団体の財政状況及び健全化判断比率'!B75="","",'各会計、関係団体の財政状況及び健全化判断比率'!B75)</f>
        <v>山辺・県北西部広域環境衛生組合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17</v>
      </c>
      <c r="BX42" s="367"/>
      <c r="BY42" s="368" t="str">
        <f>IF('各会計、関係団体の財政状況及び健全化判断比率'!B76="","",'各会計、関係団体の財政状況及び健全化判断比率'!B76)</f>
        <v>奈良広域水質検査センター組合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Vw5cT+Vwi4Sp3LuvtCbuVhv3D3/GP8yG2N7rJP3n2BKZAO72PNq+o6pJBz+XzR9O15Lvk3gl7tJ/h2OxZxWtDQ==" saltValue="81R9zycE4YxO2slM4PpDB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205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208</v>
      </c>
      <c r="S4" s="680"/>
      <c r="T4" s="680"/>
      <c r="U4" s="680"/>
      <c r="V4" s="680"/>
      <c r="W4" s="680"/>
      <c r="X4" s="680"/>
      <c r="Y4" s="681"/>
      <c r="Z4" s="679" t="s">
        <v>209</v>
      </c>
      <c r="AA4" s="680"/>
      <c r="AB4" s="680"/>
      <c r="AC4" s="681"/>
      <c r="AD4" s="679" t="s">
        <v>210</v>
      </c>
      <c r="AE4" s="680"/>
      <c r="AF4" s="680"/>
      <c r="AG4" s="680"/>
      <c r="AH4" s="680"/>
      <c r="AI4" s="680"/>
      <c r="AJ4" s="680"/>
      <c r="AK4" s="681"/>
      <c r="AL4" s="679" t="s">
        <v>209</v>
      </c>
      <c r="AM4" s="680"/>
      <c r="AN4" s="680"/>
      <c r="AO4" s="681"/>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9" t="s">
        <v>214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215</v>
      </c>
      <c r="C5" s="677"/>
      <c r="D5" s="677"/>
      <c r="E5" s="677"/>
      <c r="F5" s="677"/>
      <c r="G5" s="677"/>
      <c r="H5" s="677"/>
      <c r="I5" s="677"/>
      <c r="J5" s="677"/>
      <c r="K5" s="677"/>
      <c r="L5" s="677"/>
      <c r="M5" s="677"/>
      <c r="N5" s="677"/>
      <c r="O5" s="677"/>
      <c r="P5" s="677"/>
      <c r="Q5" s="678"/>
      <c r="R5" s="673">
        <v>2160121</v>
      </c>
      <c r="S5" s="674"/>
      <c r="T5" s="674"/>
      <c r="U5" s="674"/>
      <c r="V5" s="674"/>
      <c r="W5" s="674"/>
      <c r="X5" s="674"/>
      <c r="Y5" s="702"/>
      <c r="Z5" s="715">
        <v>22</v>
      </c>
      <c r="AA5" s="715"/>
      <c r="AB5" s="715"/>
      <c r="AC5" s="715"/>
      <c r="AD5" s="716">
        <v>2160121</v>
      </c>
      <c r="AE5" s="716"/>
      <c r="AF5" s="716"/>
      <c r="AG5" s="716"/>
      <c r="AH5" s="716"/>
      <c r="AI5" s="716"/>
      <c r="AJ5" s="716"/>
      <c r="AK5" s="716"/>
      <c r="AL5" s="703">
        <v>39.9</v>
      </c>
      <c r="AM5" s="685"/>
      <c r="AN5" s="685"/>
      <c r="AO5" s="704"/>
      <c r="AP5" s="676" t="s">
        <v>216</v>
      </c>
      <c r="AQ5" s="677"/>
      <c r="AR5" s="677"/>
      <c r="AS5" s="677"/>
      <c r="AT5" s="677"/>
      <c r="AU5" s="677"/>
      <c r="AV5" s="677"/>
      <c r="AW5" s="677"/>
      <c r="AX5" s="677"/>
      <c r="AY5" s="677"/>
      <c r="AZ5" s="677"/>
      <c r="BA5" s="677"/>
      <c r="BB5" s="677"/>
      <c r="BC5" s="677"/>
      <c r="BD5" s="677"/>
      <c r="BE5" s="677"/>
      <c r="BF5" s="678"/>
      <c r="BG5" s="621">
        <v>2160121</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211</v>
      </c>
      <c r="CE5" s="680"/>
      <c r="CF5" s="680"/>
      <c r="CG5" s="680"/>
      <c r="CH5" s="680"/>
      <c r="CI5" s="680"/>
      <c r="CJ5" s="680"/>
      <c r="CK5" s="680"/>
      <c r="CL5" s="680"/>
      <c r="CM5" s="680"/>
      <c r="CN5" s="680"/>
      <c r="CO5" s="680"/>
      <c r="CP5" s="680"/>
      <c r="CQ5" s="681"/>
      <c r="CR5" s="679" t="s">
        <v>217</v>
      </c>
      <c r="CS5" s="680"/>
      <c r="CT5" s="680"/>
      <c r="CU5" s="680"/>
      <c r="CV5" s="680"/>
      <c r="CW5" s="680"/>
      <c r="CX5" s="680"/>
      <c r="CY5" s="681"/>
      <c r="CZ5" s="679" t="s">
        <v>209</v>
      </c>
      <c r="DA5" s="680"/>
      <c r="DB5" s="680"/>
      <c r="DC5" s="681"/>
      <c r="DD5" s="679" t="s">
        <v>218</v>
      </c>
      <c r="DE5" s="680"/>
      <c r="DF5" s="680"/>
      <c r="DG5" s="680"/>
      <c r="DH5" s="680"/>
      <c r="DI5" s="680"/>
      <c r="DJ5" s="680"/>
      <c r="DK5" s="680"/>
      <c r="DL5" s="680"/>
      <c r="DM5" s="680"/>
      <c r="DN5" s="680"/>
      <c r="DO5" s="680"/>
      <c r="DP5" s="681"/>
      <c r="DQ5" s="679" t="s">
        <v>219</v>
      </c>
      <c r="DR5" s="680"/>
      <c r="DS5" s="680"/>
      <c r="DT5" s="680"/>
      <c r="DU5" s="680"/>
      <c r="DV5" s="680"/>
      <c r="DW5" s="680"/>
      <c r="DX5" s="680"/>
      <c r="DY5" s="680"/>
      <c r="DZ5" s="680"/>
      <c r="EA5" s="680"/>
      <c r="EB5" s="680"/>
      <c r="EC5" s="681"/>
    </row>
    <row r="6" spans="2:143" ht="11.25" customHeight="1" x14ac:dyDescent="0.15">
      <c r="B6" s="618" t="s">
        <v>220</v>
      </c>
      <c r="C6" s="619"/>
      <c r="D6" s="619"/>
      <c r="E6" s="619"/>
      <c r="F6" s="619"/>
      <c r="G6" s="619"/>
      <c r="H6" s="619"/>
      <c r="I6" s="619"/>
      <c r="J6" s="619"/>
      <c r="K6" s="619"/>
      <c r="L6" s="619"/>
      <c r="M6" s="619"/>
      <c r="N6" s="619"/>
      <c r="O6" s="619"/>
      <c r="P6" s="619"/>
      <c r="Q6" s="620"/>
      <c r="R6" s="621">
        <v>48805</v>
      </c>
      <c r="S6" s="622"/>
      <c r="T6" s="622"/>
      <c r="U6" s="622"/>
      <c r="V6" s="622"/>
      <c r="W6" s="622"/>
      <c r="X6" s="622"/>
      <c r="Y6" s="623"/>
      <c r="Z6" s="659">
        <v>0.5</v>
      </c>
      <c r="AA6" s="659"/>
      <c r="AB6" s="659"/>
      <c r="AC6" s="659"/>
      <c r="AD6" s="660">
        <v>48805</v>
      </c>
      <c r="AE6" s="660"/>
      <c r="AF6" s="660"/>
      <c r="AG6" s="660"/>
      <c r="AH6" s="660"/>
      <c r="AI6" s="660"/>
      <c r="AJ6" s="660"/>
      <c r="AK6" s="660"/>
      <c r="AL6" s="624">
        <v>0.9</v>
      </c>
      <c r="AM6" s="625"/>
      <c r="AN6" s="625"/>
      <c r="AO6" s="661"/>
      <c r="AP6" s="618" t="s">
        <v>221</v>
      </c>
      <c r="AQ6" s="619"/>
      <c r="AR6" s="619"/>
      <c r="AS6" s="619"/>
      <c r="AT6" s="619"/>
      <c r="AU6" s="619"/>
      <c r="AV6" s="619"/>
      <c r="AW6" s="619"/>
      <c r="AX6" s="619"/>
      <c r="AY6" s="619"/>
      <c r="AZ6" s="619"/>
      <c r="BA6" s="619"/>
      <c r="BB6" s="619"/>
      <c r="BC6" s="619"/>
      <c r="BD6" s="619"/>
      <c r="BE6" s="619"/>
      <c r="BF6" s="620"/>
      <c r="BG6" s="621">
        <v>2160121</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222</v>
      </c>
      <c r="CE6" s="677"/>
      <c r="CF6" s="677"/>
      <c r="CG6" s="677"/>
      <c r="CH6" s="677"/>
      <c r="CI6" s="677"/>
      <c r="CJ6" s="677"/>
      <c r="CK6" s="677"/>
      <c r="CL6" s="677"/>
      <c r="CM6" s="677"/>
      <c r="CN6" s="677"/>
      <c r="CO6" s="677"/>
      <c r="CP6" s="677"/>
      <c r="CQ6" s="678"/>
      <c r="CR6" s="621">
        <v>107433</v>
      </c>
      <c r="CS6" s="622"/>
      <c r="CT6" s="622"/>
      <c r="CU6" s="622"/>
      <c r="CV6" s="622"/>
      <c r="CW6" s="622"/>
      <c r="CX6" s="622"/>
      <c r="CY6" s="623"/>
      <c r="CZ6" s="703">
        <v>1.1000000000000001</v>
      </c>
      <c r="DA6" s="685"/>
      <c r="DB6" s="685"/>
      <c r="DC6" s="705"/>
      <c r="DD6" s="627" t="s">
        <v>122</v>
      </c>
      <c r="DE6" s="622"/>
      <c r="DF6" s="622"/>
      <c r="DG6" s="622"/>
      <c r="DH6" s="622"/>
      <c r="DI6" s="622"/>
      <c r="DJ6" s="622"/>
      <c r="DK6" s="622"/>
      <c r="DL6" s="622"/>
      <c r="DM6" s="622"/>
      <c r="DN6" s="622"/>
      <c r="DO6" s="622"/>
      <c r="DP6" s="623"/>
      <c r="DQ6" s="627">
        <v>107203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1161</v>
      </c>
      <c r="S7" s="622"/>
      <c r="T7" s="622"/>
      <c r="U7" s="622"/>
      <c r="V7" s="622"/>
      <c r="W7" s="622"/>
      <c r="X7" s="622"/>
      <c r="Y7" s="623"/>
      <c r="Z7" s="659">
        <v>0</v>
      </c>
      <c r="AA7" s="659"/>
      <c r="AB7" s="659"/>
      <c r="AC7" s="659"/>
      <c r="AD7" s="660">
        <v>1161</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1083493</v>
      </c>
      <c r="BH7" s="622"/>
      <c r="BI7" s="622"/>
      <c r="BJ7" s="622"/>
      <c r="BK7" s="622"/>
      <c r="BL7" s="622"/>
      <c r="BM7" s="622"/>
      <c r="BN7" s="623"/>
      <c r="BO7" s="659">
        <v>50.2</v>
      </c>
      <c r="BP7" s="659"/>
      <c r="BQ7" s="659"/>
      <c r="BR7" s="659"/>
      <c r="BS7" s="660" t="s">
        <v>122</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1308601</v>
      </c>
      <c r="CS7" s="622"/>
      <c r="CT7" s="622"/>
      <c r="CU7" s="622"/>
      <c r="CV7" s="622"/>
      <c r="CW7" s="622"/>
      <c r="CX7" s="622"/>
      <c r="CY7" s="623"/>
      <c r="CZ7" s="659">
        <v>13.8</v>
      </c>
      <c r="DA7" s="659"/>
      <c r="DB7" s="659"/>
      <c r="DC7" s="659"/>
      <c r="DD7" s="627">
        <v>35956</v>
      </c>
      <c r="DE7" s="622"/>
      <c r="DF7" s="622"/>
      <c r="DG7" s="622"/>
      <c r="DH7" s="622"/>
      <c r="DI7" s="622"/>
      <c r="DJ7" s="622"/>
      <c r="DK7" s="622"/>
      <c r="DL7" s="622"/>
      <c r="DM7" s="622"/>
      <c r="DN7" s="622"/>
      <c r="DO7" s="622"/>
      <c r="DP7" s="623"/>
      <c r="DQ7" s="627">
        <v>1192638</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32659</v>
      </c>
      <c r="S8" s="622"/>
      <c r="T8" s="622"/>
      <c r="U8" s="622"/>
      <c r="V8" s="622"/>
      <c r="W8" s="622"/>
      <c r="X8" s="622"/>
      <c r="Y8" s="623"/>
      <c r="Z8" s="659">
        <v>0.3</v>
      </c>
      <c r="AA8" s="659"/>
      <c r="AB8" s="659"/>
      <c r="AC8" s="659"/>
      <c r="AD8" s="660">
        <v>32659</v>
      </c>
      <c r="AE8" s="660"/>
      <c r="AF8" s="660"/>
      <c r="AG8" s="660"/>
      <c r="AH8" s="660"/>
      <c r="AI8" s="660"/>
      <c r="AJ8" s="660"/>
      <c r="AK8" s="660"/>
      <c r="AL8" s="624">
        <v>0.6</v>
      </c>
      <c r="AM8" s="625"/>
      <c r="AN8" s="625"/>
      <c r="AO8" s="661"/>
      <c r="AP8" s="618" t="s">
        <v>227</v>
      </c>
      <c r="AQ8" s="619"/>
      <c r="AR8" s="619"/>
      <c r="AS8" s="619"/>
      <c r="AT8" s="619"/>
      <c r="AU8" s="619"/>
      <c r="AV8" s="619"/>
      <c r="AW8" s="619"/>
      <c r="AX8" s="619"/>
      <c r="AY8" s="619"/>
      <c r="AZ8" s="619"/>
      <c r="BA8" s="619"/>
      <c r="BB8" s="619"/>
      <c r="BC8" s="619"/>
      <c r="BD8" s="619"/>
      <c r="BE8" s="619"/>
      <c r="BF8" s="620"/>
      <c r="BG8" s="621">
        <v>36285</v>
      </c>
      <c r="BH8" s="622"/>
      <c r="BI8" s="622"/>
      <c r="BJ8" s="622"/>
      <c r="BK8" s="622"/>
      <c r="BL8" s="622"/>
      <c r="BM8" s="622"/>
      <c r="BN8" s="623"/>
      <c r="BO8" s="659">
        <v>1.7</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3281087</v>
      </c>
      <c r="CS8" s="622"/>
      <c r="CT8" s="622"/>
      <c r="CU8" s="622"/>
      <c r="CV8" s="622"/>
      <c r="CW8" s="622"/>
      <c r="CX8" s="622"/>
      <c r="CY8" s="623"/>
      <c r="CZ8" s="659">
        <v>34.5</v>
      </c>
      <c r="DA8" s="659"/>
      <c r="DB8" s="659"/>
      <c r="DC8" s="659"/>
      <c r="DD8" s="627">
        <v>40621</v>
      </c>
      <c r="DE8" s="622"/>
      <c r="DF8" s="622"/>
      <c r="DG8" s="622"/>
      <c r="DH8" s="622"/>
      <c r="DI8" s="622"/>
      <c r="DJ8" s="622"/>
      <c r="DK8" s="622"/>
      <c r="DL8" s="622"/>
      <c r="DM8" s="622"/>
      <c r="DN8" s="622"/>
      <c r="DO8" s="622"/>
      <c r="DP8" s="623"/>
      <c r="DQ8" s="627">
        <v>1893074</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35772</v>
      </c>
      <c r="S9" s="622"/>
      <c r="T9" s="622"/>
      <c r="U9" s="622"/>
      <c r="V9" s="622"/>
      <c r="W9" s="622"/>
      <c r="X9" s="622"/>
      <c r="Y9" s="623"/>
      <c r="Z9" s="659">
        <v>0.4</v>
      </c>
      <c r="AA9" s="659"/>
      <c r="AB9" s="659"/>
      <c r="AC9" s="659"/>
      <c r="AD9" s="660">
        <v>35772</v>
      </c>
      <c r="AE9" s="660"/>
      <c r="AF9" s="660"/>
      <c r="AG9" s="660"/>
      <c r="AH9" s="660"/>
      <c r="AI9" s="660"/>
      <c r="AJ9" s="660"/>
      <c r="AK9" s="660"/>
      <c r="AL9" s="624">
        <v>0.7</v>
      </c>
      <c r="AM9" s="625"/>
      <c r="AN9" s="625"/>
      <c r="AO9" s="661"/>
      <c r="AP9" s="618" t="s">
        <v>230</v>
      </c>
      <c r="AQ9" s="619"/>
      <c r="AR9" s="619"/>
      <c r="AS9" s="619"/>
      <c r="AT9" s="619"/>
      <c r="AU9" s="619"/>
      <c r="AV9" s="619"/>
      <c r="AW9" s="619"/>
      <c r="AX9" s="619"/>
      <c r="AY9" s="619"/>
      <c r="AZ9" s="619"/>
      <c r="BA9" s="619"/>
      <c r="BB9" s="619"/>
      <c r="BC9" s="619"/>
      <c r="BD9" s="619"/>
      <c r="BE9" s="619"/>
      <c r="BF9" s="620"/>
      <c r="BG9" s="621">
        <v>971649</v>
      </c>
      <c r="BH9" s="622"/>
      <c r="BI9" s="622"/>
      <c r="BJ9" s="622"/>
      <c r="BK9" s="622"/>
      <c r="BL9" s="622"/>
      <c r="BM9" s="622"/>
      <c r="BN9" s="623"/>
      <c r="BO9" s="659">
        <v>45</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1078354</v>
      </c>
      <c r="CS9" s="622"/>
      <c r="CT9" s="622"/>
      <c r="CU9" s="622"/>
      <c r="CV9" s="622"/>
      <c r="CW9" s="622"/>
      <c r="CX9" s="622"/>
      <c r="CY9" s="623"/>
      <c r="CZ9" s="659">
        <v>11.4</v>
      </c>
      <c r="DA9" s="659"/>
      <c r="DB9" s="659"/>
      <c r="DC9" s="659"/>
      <c r="DD9" s="627">
        <v>11764</v>
      </c>
      <c r="DE9" s="622"/>
      <c r="DF9" s="622"/>
      <c r="DG9" s="622"/>
      <c r="DH9" s="622"/>
      <c r="DI9" s="622"/>
      <c r="DJ9" s="622"/>
      <c r="DK9" s="622"/>
      <c r="DL9" s="622"/>
      <c r="DM9" s="622"/>
      <c r="DN9" s="622"/>
      <c r="DO9" s="622"/>
      <c r="DP9" s="623"/>
      <c r="DQ9" s="627">
        <v>613764</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37532</v>
      </c>
      <c r="BH10" s="622"/>
      <c r="BI10" s="622"/>
      <c r="BJ10" s="622"/>
      <c r="BK10" s="622"/>
      <c r="BL10" s="622"/>
      <c r="BM10" s="622"/>
      <c r="BN10" s="623"/>
      <c r="BO10" s="659">
        <v>1.7</v>
      </c>
      <c r="BP10" s="659"/>
      <c r="BQ10" s="659"/>
      <c r="BR10" s="659"/>
      <c r="BS10" s="660" t="s">
        <v>122</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14100</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14100</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447487</v>
      </c>
      <c r="S11" s="622"/>
      <c r="T11" s="622"/>
      <c r="U11" s="622"/>
      <c r="V11" s="622"/>
      <c r="W11" s="622"/>
      <c r="X11" s="622"/>
      <c r="Y11" s="623"/>
      <c r="Z11" s="624">
        <v>4.5999999999999996</v>
      </c>
      <c r="AA11" s="625"/>
      <c r="AB11" s="625"/>
      <c r="AC11" s="626"/>
      <c r="AD11" s="627">
        <v>447487</v>
      </c>
      <c r="AE11" s="622"/>
      <c r="AF11" s="622"/>
      <c r="AG11" s="622"/>
      <c r="AH11" s="622"/>
      <c r="AI11" s="622"/>
      <c r="AJ11" s="622"/>
      <c r="AK11" s="623"/>
      <c r="AL11" s="624">
        <v>8.3000000000000007</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38027</v>
      </c>
      <c r="BH11" s="622"/>
      <c r="BI11" s="622"/>
      <c r="BJ11" s="622"/>
      <c r="BK11" s="622"/>
      <c r="BL11" s="622"/>
      <c r="BM11" s="622"/>
      <c r="BN11" s="623"/>
      <c r="BO11" s="659">
        <v>1.8</v>
      </c>
      <c r="BP11" s="659"/>
      <c r="BQ11" s="659"/>
      <c r="BR11" s="659"/>
      <c r="BS11" s="660" t="s">
        <v>122</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70355</v>
      </c>
      <c r="CS11" s="622"/>
      <c r="CT11" s="622"/>
      <c r="CU11" s="622"/>
      <c r="CV11" s="622"/>
      <c r="CW11" s="622"/>
      <c r="CX11" s="622"/>
      <c r="CY11" s="623"/>
      <c r="CZ11" s="659">
        <v>0.7</v>
      </c>
      <c r="DA11" s="659"/>
      <c r="DB11" s="659"/>
      <c r="DC11" s="659"/>
      <c r="DD11" s="627">
        <v>2489</v>
      </c>
      <c r="DE11" s="622"/>
      <c r="DF11" s="622"/>
      <c r="DG11" s="622"/>
      <c r="DH11" s="622"/>
      <c r="DI11" s="622"/>
      <c r="DJ11" s="622"/>
      <c r="DK11" s="622"/>
      <c r="DL11" s="622"/>
      <c r="DM11" s="622"/>
      <c r="DN11" s="622"/>
      <c r="DO11" s="622"/>
      <c r="DP11" s="623"/>
      <c r="DQ11" s="627">
        <v>24392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861764</v>
      </c>
      <c r="BH12" s="622"/>
      <c r="BI12" s="622"/>
      <c r="BJ12" s="622"/>
      <c r="BK12" s="622"/>
      <c r="BL12" s="622"/>
      <c r="BM12" s="622"/>
      <c r="BN12" s="623"/>
      <c r="BO12" s="659">
        <v>39.9</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77718</v>
      </c>
      <c r="CS12" s="622"/>
      <c r="CT12" s="622"/>
      <c r="CU12" s="622"/>
      <c r="CV12" s="622"/>
      <c r="CW12" s="622"/>
      <c r="CX12" s="622"/>
      <c r="CY12" s="623"/>
      <c r="CZ12" s="659">
        <v>0.8</v>
      </c>
      <c r="DA12" s="659"/>
      <c r="DB12" s="659"/>
      <c r="DC12" s="659"/>
      <c r="DD12" s="627" t="s">
        <v>122</v>
      </c>
      <c r="DE12" s="622"/>
      <c r="DF12" s="622"/>
      <c r="DG12" s="622"/>
      <c r="DH12" s="622"/>
      <c r="DI12" s="622"/>
      <c r="DJ12" s="622"/>
      <c r="DK12" s="622"/>
      <c r="DL12" s="622"/>
      <c r="DM12" s="622"/>
      <c r="DN12" s="622"/>
      <c r="DO12" s="622"/>
      <c r="DP12" s="623"/>
      <c r="DQ12" s="627">
        <v>77505</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861764</v>
      </c>
      <c r="BH13" s="622"/>
      <c r="BI13" s="622"/>
      <c r="BJ13" s="622"/>
      <c r="BK13" s="622"/>
      <c r="BL13" s="622"/>
      <c r="BM13" s="622"/>
      <c r="BN13" s="623"/>
      <c r="BO13" s="659">
        <v>39.9</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686492</v>
      </c>
      <c r="CS13" s="622"/>
      <c r="CT13" s="622"/>
      <c r="CU13" s="622"/>
      <c r="CV13" s="622"/>
      <c r="CW13" s="622"/>
      <c r="CX13" s="622"/>
      <c r="CY13" s="623"/>
      <c r="CZ13" s="659">
        <v>7.2</v>
      </c>
      <c r="DA13" s="659"/>
      <c r="DB13" s="659"/>
      <c r="DC13" s="659"/>
      <c r="DD13" s="627">
        <v>305132</v>
      </c>
      <c r="DE13" s="622"/>
      <c r="DF13" s="622"/>
      <c r="DG13" s="622"/>
      <c r="DH13" s="622"/>
      <c r="DI13" s="622"/>
      <c r="DJ13" s="622"/>
      <c r="DK13" s="622"/>
      <c r="DL13" s="622"/>
      <c r="DM13" s="622"/>
      <c r="DN13" s="622"/>
      <c r="DO13" s="622"/>
      <c r="DP13" s="623"/>
      <c r="DQ13" s="627">
        <v>376729</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1126</v>
      </c>
      <c r="S14" s="622"/>
      <c r="T14" s="622"/>
      <c r="U14" s="622"/>
      <c r="V14" s="622"/>
      <c r="W14" s="622"/>
      <c r="X14" s="622"/>
      <c r="Y14" s="623"/>
      <c r="Z14" s="659">
        <v>0</v>
      </c>
      <c r="AA14" s="659"/>
      <c r="AB14" s="659"/>
      <c r="AC14" s="659"/>
      <c r="AD14" s="660">
        <v>1126</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59148</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343678</v>
      </c>
      <c r="CS14" s="622"/>
      <c r="CT14" s="622"/>
      <c r="CU14" s="622"/>
      <c r="CV14" s="622"/>
      <c r="CW14" s="622"/>
      <c r="CX14" s="622"/>
      <c r="CY14" s="623"/>
      <c r="CZ14" s="659">
        <v>3.6</v>
      </c>
      <c r="DA14" s="659"/>
      <c r="DB14" s="659"/>
      <c r="DC14" s="659"/>
      <c r="DD14" s="627">
        <v>52587</v>
      </c>
      <c r="DE14" s="622"/>
      <c r="DF14" s="622"/>
      <c r="DG14" s="622"/>
      <c r="DH14" s="622"/>
      <c r="DI14" s="622"/>
      <c r="DJ14" s="622"/>
      <c r="DK14" s="622"/>
      <c r="DL14" s="622"/>
      <c r="DM14" s="622"/>
      <c r="DN14" s="622"/>
      <c r="DO14" s="622"/>
      <c r="DP14" s="623"/>
      <c r="DQ14" s="627">
        <v>287773</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155716</v>
      </c>
      <c r="BH15" s="622"/>
      <c r="BI15" s="622"/>
      <c r="BJ15" s="622"/>
      <c r="BK15" s="622"/>
      <c r="BL15" s="622"/>
      <c r="BM15" s="622"/>
      <c r="BN15" s="623"/>
      <c r="BO15" s="659">
        <v>7.2</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1394540</v>
      </c>
      <c r="CS15" s="622"/>
      <c r="CT15" s="622"/>
      <c r="CU15" s="622"/>
      <c r="CV15" s="622"/>
      <c r="CW15" s="622"/>
      <c r="CX15" s="622"/>
      <c r="CY15" s="623"/>
      <c r="CZ15" s="659">
        <v>14.7</v>
      </c>
      <c r="DA15" s="659"/>
      <c r="DB15" s="659"/>
      <c r="DC15" s="659"/>
      <c r="DD15" s="627">
        <v>492371</v>
      </c>
      <c r="DE15" s="622"/>
      <c r="DF15" s="622"/>
      <c r="DG15" s="622"/>
      <c r="DH15" s="622"/>
      <c r="DI15" s="622"/>
      <c r="DJ15" s="622"/>
      <c r="DK15" s="622"/>
      <c r="DL15" s="622"/>
      <c r="DM15" s="622"/>
      <c r="DN15" s="622"/>
      <c r="DO15" s="622"/>
      <c r="DP15" s="623"/>
      <c r="DQ15" s="627">
        <v>816760</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8244</v>
      </c>
      <c r="S16" s="622"/>
      <c r="T16" s="622"/>
      <c r="U16" s="622"/>
      <c r="V16" s="622"/>
      <c r="W16" s="622"/>
      <c r="X16" s="622"/>
      <c r="Y16" s="623"/>
      <c r="Z16" s="659">
        <v>0.1</v>
      </c>
      <c r="AA16" s="659"/>
      <c r="AB16" s="659"/>
      <c r="AC16" s="659"/>
      <c r="AD16" s="660">
        <v>8244</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19473</v>
      </c>
      <c r="S17" s="622"/>
      <c r="T17" s="622"/>
      <c r="U17" s="622"/>
      <c r="V17" s="622"/>
      <c r="W17" s="622"/>
      <c r="X17" s="622"/>
      <c r="Y17" s="623"/>
      <c r="Z17" s="659">
        <v>0.2</v>
      </c>
      <c r="AA17" s="659"/>
      <c r="AB17" s="659"/>
      <c r="AC17" s="659"/>
      <c r="AD17" s="660">
        <v>19473</v>
      </c>
      <c r="AE17" s="660"/>
      <c r="AF17" s="660"/>
      <c r="AG17" s="660"/>
      <c r="AH17" s="660"/>
      <c r="AI17" s="660"/>
      <c r="AJ17" s="660"/>
      <c r="AK17" s="660"/>
      <c r="AL17" s="624">
        <v>0.4</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1138515</v>
      </c>
      <c r="CS17" s="622"/>
      <c r="CT17" s="622"/>
      <c r="CU17" s="622"/>
      <c r="CV17" s="622"/>
      <c r="CW17" s="622"/>
      <c r="CX17" s="622"/>
      <c r="CY17" s="623"/>
      <c r="CZ17" s="659">
        <v>12</v>
      </c>
      <c r="DA17" s="659"/>
      <c r="DB17" s="659"/>
      <c r="DC17" s="659"/>
      <c r="DD17" s="627" t="s">
        <v>122</v>
      </c>
      <c r="DE17" s="622"/>
      <c r="DF17" s="622"/>
      <c r="DG17" s="622"/>
      <c r="DH17" s="622"/>
      <c r="DI17" s="622"/>
      <c r="DJ17" s="622"/>
      <c r="DK17" s="622"/>
      <c r="DL17" s="622"/>
      <c r="DM17" s="622"/>
      <c r="DN17" s="622"/>
      <c r="DO17" s="622"/>
      <c r="DP17" s="623"/>
      <c r="DQ17" s="627">
        <v>1129521</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21134</v>
      </c>
      <c r="S18" s="622"/>
      <c r="T18" s="622"/>
      <c r="U18" s="622"/>
      <c r="V18" s="622"/>
      <c r="W18" s="622"/>
      <c r="X18" s="622"/>
      <c r="Y18" s="623"/>
      <c r="Z18" s="659">
        <v>0.2</v>
      </c>
      <c r="AA18" s="659"/>
      <c r="AB18" s="659"/>
      <c r="AC18" s="659"/>
      <c r="AD18" s="660">
        <v>21134</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21134</v>
      </c>
      <c r="S19" s="622"/>
      <c r="T19" s="622"/>
      <c r="U19" s="622"/>
      <c r="V19" s="622"/>
      <c r="W19" s="622"/>
      <c r="X19" s="622"/>
      <c r="Y19" s="623"/>
      <c r="Z19" s="659">
        <v>0.2</v>
      </c>
      <c r="AA19" s="659"/>
      <c r="AB19" s="659"/>
      <c r="AC19" s="659"/>
      <c r="AD19" s="660">
        <v>21134</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9500873</v>
      </c>
      <c r="CS20" s="622"/>
      <c r="CT20" s="622"/>
      <c r="CU20" s="622"/>
      <c r="CV20" s="622"/>
      <c r="CW20" s="622"/>
      <c r="CX20" s="622"/>
      <c r="CY20" s="623"/>
      <c r="CZ20" s="659">
        <v>100</v>
      </c>
      <c r="DA20" s="659"/>
      <c r="DB20" s="659"/>
      <c r="DC20" s="659"/>
      <c r="DD20" s="627">
        <v>940920</v>
      </c>
      <c r="DE20" s="622"/>
      <c r="DF20" s="622"/>
      <c r="DG20" s="622"/>
      <c r="DH20" s="622"/>
      <c r="DI20" s="622"/>
      <c r="DJ20" s="622"/>
      <c r="DK20" s="622"/>
      <c r="DL20" s="622"/>
      <c r="DM20" s="622"/>
      <c r="DN20" s="622"/>
      <c r="DO20" s="622"/>
      <c r="DP20" s="623"/>
      <c r="DQ20" s="627">
        <v>6533459</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2940606</v>
      </c>
      <c r="S21" s="622"/>
      <c r="T21" s="622"/>
      <c r="U21" s="622"/>
      <c r="V21" s="622"/>
      <c r="W21" s="622"/>
      <c r="X21" s="622"/>
      <c r="Y21" s="623"/>
      <c r="Z21" s="659">
        <v>29.9</v>
      </c>
      <c r="AA21" s="659"/>
      <c r="AB21" s="659"/>
      <c r="AC21" s="659"/>
      <c r="AD21" s="660">
        <v>2596341</v>
      </c>
      <c r="AE21" s="660"/>
      <c r="AF21" s="660"/>
      <c r="AG21" s="660"/>
      <c r="AH21" s="660"/>
      <c r="AI21" s="660"/>
      <c r="AJ21" s="660"/>
      <c r="AK21" s="660"/>
      <c r="AL21" s="624">
        <v>47.9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2596341</v>
      </c>
      <c r="S22" s="622"/>
      <c r="T22" s="622"/>
      <c r="U22" s="622"/>
      <c r="V22" s="622"/>
      <c r="W22" s="622"/>
      <c r="X22" s="622"/>
      <c r="Y22" s="623"/>
      <c r="Z22" s="659">
        <v>26.4</v>
      </c>
      <c r="AA22" s="659"/>
      <c r="AB22" s="659"/>
      <c r="AC22" s="659"/>
      <c r="AD22" s="660">
        <v>2596341</v>
      </c>
      <c r="AE22" s="660"/>
      <c r="AF22" s="660"/>
      <c r="AG22" s="660"/>
      <c r="AH22" s="660"/>
      <c r="AI22" s="660"/>
      <c r="AJ22" s="660"/>
      <c r="AK22" s="660"/>
      <c r="AL22" s="624">
        <v>47.9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269</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270</v>
      </c>
      <c r="C23" s="619"/>
      <c r="D23" s="619"/>
      <c r="E23" s="619"/>
      <c r="F23" s="619"/>
      <c r="G23" s="619"/>
      <c r="H23" s="619"/>
      <c r="I23" s="619"/>
      <c r="J23" s="619"/>
      <c r="K23" s="619"/>
      <c r="L23" s="619"/>
      <c r="M23" s="619"/>
      <c r="N23" s="619"/>
      <c r="O23" s="619"/>
      <c r="P23" s="619"/>
      <c r="Q23" s="620"/>
      <c r="R23" s="621">
        <v>344265</v>
      </c>
      <c r="S23" s="622"/>
      <c r="T23" s="622"/>
      <c r="U23" s="622"/>
      <c r="V23" s="622"/>
      <c r="W23" s="622"/>
      <c r="X23" s="622"/>
      <c r="Y23" s="623"/>
      <c r="Z23" s="659">
        <v>3.5</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211</v>
      </c>
      <c r="CE23" s="680"/>
      <c r="CF23" s="680"/>
      <c r="CG23" s="680"/>
      <c r="CH23" s="680"/>
      <c r="CI23" s="680"/>
      <c r="CJ23" s="680"/>
      <c r="CK23" s="680"/>
      <c r="CL23" s="680"/>
      <c r="CM23" s="680"/>
      <c r="CN23" s="680"/>
      <c r="CO23" s="680"/>
      <c r="CP23" s="680"/>
      <c r="CQ23" s="681"/>
      <c r="CR23" s="679" t="s">
        <v>272</v>
      </c>
      <c r="CS23" s="680"/>
      <c r="CT23" s="680"/>
      <c r="CU23" s="680"/>
      <c r="CV23" s="680"/>
      <c r="CW23" s="680"/>
      <c r="CX23" s="680"/>
      <c r="CY23" s="681"/>
      <c r="CZ23" s="679" t="s">
        <v>273</v>
      </c>
      <c r="DA23" s="680"/>
      <c r="DB23" s="680"/>
      <c r="DC23" s="681"/>
      <c r="DD23" s="679" t="s">
        <v>274</v>
      </c>
      <c r="DE23" s="680"/>
      <c r="DF23" s="680"/>
      <c r="DG23" s="680"/>
      <c r="DH23" s="680"/>
      <c r="DI23" s="680"/>
      <c r="DJ23" s="680"/>
      <c r="DK23" s="681"/>
      <c r="DL23" s="711" t="s">
        <v>275</v>
      </c>
      <c r="DM23" s="712"/>
      <c r="DN23" s="712"/>
      <c r="DO23" s="712"/>
      <c r="DP23" s="712"/>
      <c r="DQ23" s="712"/>
      <c r="DR23" s="712"/>
      <c r="DS23" s="712"/>
      <c r="DT23" s="712"/>
      <c r="DU23" s="712"/>
      <c r="DV23" s="713"/>
      <c r="DW23" s="679" t="s">
        <v>276</v>
      </c>
      <c r="DX23" s="680"/>
      <c r="DY23" s="680"/>
      <c r="DZ23" s="680"/>
      <c r="EA23" s="680"/>
      <c r="EB23" s="680"/>
      <c r="EC23" s="681"/>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279</v>
      </c>
      <c r="CE24" s="677"/>
      <c r="CF24" s="677"/>
      <c r="CG24" s="677"/>
      <c r="CH24" s="677"/>
      <c r="CI24" s="677"/>
      <c r="CJ24" s="677"/>
      <c r="CK24" s="677"/>
      <c r="CL24" s="677"/>
      <c r="CM24" s="677"/>
      <c r="CN24" s="677"/>
      <c r="CO24" s="677"/>
      <c r="CP24" s="677"/>
      <c r="CQ24" s="678"/>
      <c r="CR24" s="673">
        <v>4731135</v>
      </c>
      <c r="CS24" s="674"/>
      <c r="CT24" s="674"/>
      <c r="CU24" s="674"/>
      <c r="CV24" s="674"/>
      <c r="CW24" s="674"/>
      <c r="CX24" s="674"/>
      <c r="CY24" s="702"/>
      <c r="CZ24" s="703">
        <v>49.8</v>
      </c>
      <c r="DA24" s="685"/>
      <c r="DB24" s="685"/>
      <c r="DC24" s="705"/>
      <c r="DD24" s="701">
        <v>3494461</v>
      </c>
      <c r="DE24" s="674"/>
      <c r="DF24" s="674"/>
      <c r="DG24" s="674"/>
      <c r="DH24" s="674"/>
      <c r="DI24" s="674"/>
      <c r="DJ24" s="674"/>
      <c r="DK24" s="702"/>
      <c r="DL24" s="701">
        <v>3144937</v>
      </c>
      <c r="DM24" s="674"/>
      <c r="DN24" s="674"/>
      <c r="DO24" s="674"/>
      <c r="DP24" s="674"/>
      <c r="DQ24" s="674"/>
      <c r="DR24" s="674"/>
      <c r="DS24" s="674"/>
      <c r="DT24" s="674"/>
      <c r="DU24" s="674"/>
      <c r="DV24" s="702"/>
      <c r="DW24" s="703">
        <v>57.6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5716588</v>
      </c>
      <c r="S25" s="622"/>
      <c r="T25" s="622"/>
      <c r="U25" s="622"/>
      <c r="V25" s="622"/>
      <c r="W25" s="622"/>
      <c r="X25" s="622"/>
      <c r="Y25" s="623"/>
      <c r="Z25" s="659">
        <v>58.2</v>
      </c>
      <c r="AA25" s="659"/>
      <c r="AB25" s="659"/>
      <c r="AC25" s="659"/>
      <c r="AD25" s="660">
        <v>5372323</v>
      </c>
      <c r="AE25" s="660"/>
      <c r="AF25" s="660"/>
      <c r="AG25" s="660"/>
      <c r="AH25" s="660"/>
      <c r="AI25" s="660"/>
      <c r="AJ25" s="660"/>
      <c r="AK25" s="660"/>
      <c r="AL25" s="624">
        <v>99.1</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1772215</v>
      </c>
      <c r="CS25" s="634"/>
      <c r="CT25" s="634"/>
      <c r="CU25" s="634"/>
      <c r="CV25" s="634"/>
      <c r="CW25" s="634"/>
      <c r="CX25" s="634"/>
      <c r="CY25" s="635"/>
      <c r="CZ25" s="624">
        <v>18.7</v>
      </c>
      <c r="DA25" s="636"/>
      <c r="DB25" s="636"/>
      <c r="DC25" s="637"/>
      <c r="DD25" s="627">
        <v>1652826</v>
      </c>
      <c r="DE25" s="634"/>
      <c r="DF25" s="634"/>
      <c r="DG25" s="634"/>
      <c r="DH25" s="634"/>
      <c r="DI25" s="634"/>
      <c r="DJ25" s="634"/>
      <c r="DK25" s="635"/>
      <c r="DL25" s="627">
        <v>1622576</v>
      </c>
      <c r="DM25" s="634"/>
      <c r="DN25" s="634"/>
      <c r="DO25" s="634"/>
      <c r="DP25" s="634"/>
      <c r="DQ25" s="634"/>
      <c r="DR25" s="634"/>
      <c r="DS25" s="634"/>
      <c r="DT25" s="634"/>
      <c r="DU25" s="634"/>
      <c r="DV25" s="635"/>
      <c r="DW25" s="624">
        <v>29.7</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1907</v>
      </c>
      <c r="S26" s="622"/>
      <c r="T26" s="622"/>
      <c r="U26" s="622"/>
      <c r="V26" s="622"/>
      <c r="W26" s="622"/>
      <c r="X26" s="622"/>
      <c r="Y26" s="623"/>
      <c r="Z26" s="659">
        <v>0</v>
      </c>
      <c r="AA26" s="659"/>
      <c r="AB26" s="659"/>
      <c r="AC26" s="659"/>
      <c r="AD26" s="660">
        <v>1907</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1087292</v>
      </c>
      <c r="CS26" s="622"/>
      <c r="CT26" s="622"/>
      <c r="CU26" s="622"/>
      <c r="CV26" s="622"/>
      <c r="CW26" s="622"/>
      <c r="CX26" s="622"/>
      <c r="CY26" s="623"/>
      <c r="CZ26" s="624">
        <v>11.4</v>
      </c>
      <c r="DA26" s="636"/>
      <c r="DB26" s="636"/>
      <c r="DC26" s="637"/>
      <c r="DD26" s="627">
        <v>1008991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116920</v>
      </c>
      <c r="S27" s="622"/>
      <c r="T27" s="622"/>
      <c r="U27" s="622"/>
      <c r="V27" s="622"/>
      <c r="W27" s="622"/>
      <c r="X27" s="622"/>
      <c r="Y27" s="623"/>
      <c r="Z27" s="659">
        <v>1.2</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2160121</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1820405</v>
      </c>
      <c r="CS27" s="634"/>
      <c r="CT27" s="634"/>
      <c r="CU27" s="634"/>
      <c r="CV27" s="634"/>
      <c r="CW27" s="634"/>
      <c r="CX27" s="634"/>
      <c r="CY27" s="635"/>
      <c r="CZ27" s="624">
        <v>19.2</v>
      </c>
      <c r="DA27" s="636"/>
      <c r="DB27" s="636"/>
      <c r="DC27" s="637"/>
      <c r="DD27" s="627">
        <v>712114</v>
      </c>
      <c r="DE27" s="634"/>
      <c r="DF27" s="634"/>
      <c r="DG27" s="634"/>
      <c r="DH27" s="634"/>
      <c r="DI27" s="634"/>
      <c r="DJ27" s="634"/>
      <c r="DK27" s="635"/>
      <c r="DL27" s="627">
        <v>392840</v>
      </c>
      <c r="DM27" s="634"/>
      <c r="DN27" s="634"/>
      <c r="DO27" s="634"/>
      <c r="DP27" s="634"/>
      <c r="DQ27" s="634"/>
      <c r="DR27" s="634"/>
      <c r="DS27" s="634"/>
      <c r="DT27" s="634"/>
      <c r="DU27" s="634"/>
      <c r="DV27" s="635"/>
      <c r="DW27" s="624">
        <v>7.2</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100434</v>
      </c>
      <c r="S28" s="622"/>
      <c r="T28" s="622"/>
      <c r="U28" s="622"/>
      <c r="V28" s="622"/>
      <c r="W28" s="622"/>
      <c r="X28" s="622"/>
      <c r="Y28" s="623"/>
      <c r="Z28" s="659">
        <v>1</v>
      </c>
      <c r="AA28" s="659"/>
      <c r="AB28" s="659"/>
      <c r="AC28" s="659"/>
      <c r="AD28" s="660">
        <v>28782</v>
      </c>
      <c r="AE28" s="660"/>
      <c r="AF28" s="660"/>
      <c r="AG28" s="660"/>
      <c r="AH28" s="660"/>
      <c r="AI28" s="660"/>
      <c r="AJ28" s="660"/>
      <c r="AK28" s="660"/>
      <c r="AL28" s="624">
        <v>0.5</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1138515</v>
      </c>
      <c r="CS28" s="622"/>
      <c r="CT28" s="622"/>
      <c r="CU28" s="622"/>
      <c r="CV28" s="622"/>
      <c r="CW28" s="622"/>
      <c r="CX28" s="622"/>
      <c r="CY28" s="623"/>
      <c r="CZ28" s="624">
        <v>12</v>
      </c>
      <c r="DA28" s="636"/>
      <c r="DB28" s="636"/>
      <c r="DC28" s="637"/>
      <c r="DD28" s="627">
        <v>1129521</v>
      </c>
      <c r="DE28" s="622"/>
      <c r="DF28" s="622"/>
      <c r="DG28" s="622"/>
      <c r="DH28" s="622"/>
      <c r="DI28" s="622"/>
      <c r="DJ28" s="622"/>
      <c r="DK28" s="623"/>
      <c r="DL28" s="627">
        <v>1129521</v>
      </c>
      <c r="DM28" s="622"/>
      <c r="DN28" s="622"/>
      <c r="DO28" s="622"/>
      <c r="DP28" s="622"/>
      <c r="DQ28" s="622"/>
      <c r="DR28" s="622"/>
      <c r="DS28" s="622"/>
      <c r="DT28" s="622"/>
      <c r="DU28" s="622"/>
      <c r="DV28" s="623"/>
      <c r="DW28" s="624">
        <v>20.7</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71875</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1138515</v>
      </c>
      <c r="CS29" s="634"/>
      <c r="CT29" s="634"/>
      <c r="CU29" s="634"/>
      <c r="CV29" s="634"/>
      <c r="CW29" s="634"/>
      <c r="CX29" s="634"/>
      <c r="CY29" s="635"/>
      <c r="CZ29" s="624">
        <v>12</v>
      </c>
      <c r="DA29" s="636"/>
      <c r="DB29" s="636"/>
      <c r="DC29" s="637"/>
      <c r="DD29" s="627">
        <v>1129521</v>
      </c>
      <c r="DE29" s="634"/>
      <c r="DF29" s="634"/>
      <c r="DG29" s="634"/>
      <c r="DH29" s="634"/>
      <c r="DI29" s="634"/>
      <c r="DJ29" s="634"/>
      <c r="DK29" s="635"/>
      <c r="DL29" s="627">
        <v>1129521</v>
      </c>
      <c r="DM29" s="634"/>
      <c r="DN29" s="634"/>
      <c r="DO29" s="634"/>
      <c r="DP29" s="634"/>
      <c r="DQ29" s="634"/>
      <c r="DR29" s="634"/>
      <c r="DS29" s="634"/>
      <c r="DT29" s="634"/>
      <c r="DU29" s="634"/>
      <c r="DV29" s="635"/>
      <c r="DW29" s="624">
        <v>20.7</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1371441</v>
      </c>
      <c r="S30" s="622"/>
      <c r="T30" s="622"/>
      <c r="U30" s="622"/>
      <c r="V30" s="622"/>
      <c r="W30" s="622"/>
      <c r="X30" s="622"/>
      <c r="Y30" s="623"/>
      <c r="Z30" s="659">
        <v>14</v>
      </c>
      <c r="AA30" s="659"/>
      <c r="AB30" s="659"/>
      <c r="AC30" s="659"/>
      <c r="AD30" s="660" t="s">
        <v>122</v>
      </c>
      <c r="AE30" s="660"/>
      <c r="AF30" s="660"/>
      <c r="AG30" s="660"/>
      <c r="AH30" s="660"/>
      <c r="AI30" s="660"/>
      <c r="AJ30" s="660"/>
      <c r="AK30" s="660"/>
      <c r="AL30" s="624" t="s">
        <v>122</v>
      </c>
      <c r="AM30" s="625"/>
      <c r="AN30" s="625"/>
      <c r="AO30" s="661"/>
      <c r="AP30" s="679" t="s">
        <v>211</v>
      </c>
      <c r="AQ30" s="680"/>
      <c r="AR30" s="680"/>
      <c r="AS30" s="680"/>
      <c r="AT30" s="680"/>
      <c r="AU30" s="680"/>
      <c r="AV30" s="680"/>
      <c r="AW30" s="680"/>
      <c r="AX30" s="680"/>
      <c r="AY30" s="680"/>
      <c r="AZ30" s="680"/>
      <c r="BA30" s="680"/>
      <c r="BB30" s="680"/>
      <c r="BC30" s="680"/>
      <c r="BD30" s="680"/>
      <c r="BE30" s="680"/>
      <c r="BF30" s="681"/>
      <c r="BG30" s="679" t="s">
        <v>294</v>
      </c>
      <c r="BH30" s="693"/>
      <c r="BI30" s="693"/>
      <c r="BJ30" s="693"/>
      <c r="BK30" s="693"/>
      <c r="BL30" s="693"/>
      <c r="BM30" s="693"/>
      <c r="BN30" s="693"/>
      <c r="BO30" s="693"/>
      <c r="BP30" s="693"/>
      <c r="BQ30" s="694"/>
      <c r="BR30" s="679"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1094083</v>
      </c>
      <c r="CS30" s="622"/>
      <c r="CT30" s="622"/>
      <c r="CU30" s="622"/>
      <c r="CV30" s="622"/>
      <c r="CW30" s="622"/>
      <c r="CX30" s="622"/>
      <c r="CY30" s="623"/>
      <c r="CZ30" s="624">
        <v>11.5</v>
      </c>
      <c r="DA30" s="636"/>
      <c r="DB30" s="636"/>
      <c r="DC30" s="637"/>
      <c r="DD30" s="627">
        <v>1085126</v>
      </c>
      <c r="DE30" s="622"/>
      <c r="DF30" s="622"/>
      <c r="DG30" s="622"/>
      <c r="DH30" s="622"/>
      <c r="DI30" s="622"/>
      <c r="DJ30" s="622"/>
      <c r="DK30" s="623"/>
      <c r="DL30" s="627">
        <v>1085126</v>
      </c>
      <c r="DM30" s="622"/>
      <c r="DN30" s="622"/>
      <c r="DO30" s="622"/>
      <c r="DP30" s="622"/>
      <c r="DQ30" s="622"/>
      <c r="DR30" s="622"/>
      <c r="DS30" s="622"/>
      <c r="DT30" s="622"/>
      <c r="DU30" s="622"/>
      <c r="DV30" s="623"/>
      <c r="DW30" s="624">
        <v>19.899999999999999</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6" t="s">
        <v>177</v>
      </c>
      <c r="AY31" s="677"/>
      <c r="AZ31" s="677"/>
      <c r="BA31" s="677"/>
      <c r="BB31" s="677"/>
      <c r="BC31" s="677"/>
      <c r="BD31" s="677"/>
      <c r="BE31" s="677"/>
      <c r="BF31" s="678"/>
      <c r="BG31" s="683">
        <v>99.4</v>
      </c>
      <c r="BH31" s="684"/>
      <c r="BI31" s="684"/>
      <c r="BJ31" s="684"/>
      <c r="BK31" s="684"/>
      <c r="BL31" s="684"/>
      <c r="BM31" s="685">
        <v>90.4</v>
      </c>
      <c r="BN31" s="684"/>
      <c r="BO31" s="684"/>
      <c r="BP31" s="684"/>
      <c r="BQ31" s="686"/>
      <c r="BR31" s="683">
        <v>98.1</v>
      </c>
      <c r="BS31" s="684"/>
      <c r="BT31" s="684"/>
      <c r="BU31" s="684"/>
      <c r="BV31" s="684"/>
      <c r="BW31" s="684"/>
      <c r="BX31" s="685">
        <v>89.3</v>
      </c>
      <c r="BY31" s="684"/>
      <c r="BZ31" s="684"/>
      <c r="CA31" s="684"/>
      <c r="CB31" s="686"/>
      <c r="CD31" s="642"/>
      <c r="CE31" s="643"/>
      <c r="CF31" s="618" t="s">
        <v>300</v>
      </c>
      <c r="CG31" s="619"/>
      <c r="CH31" s="619"/>
      <c r="CI31" s="619"/>
      <c r="CJ31" s="619"/>
      <c r="CK31" s="619"/>
      <c r="CL31" s="619"/>
      <c r="CM31" s="619"/>
      <c r="CN31" s="619"/>
      <c r="CO31" s="619"/>
      <c r="CP31" s="619"/>
      <c r="CQ31" s="620"/>
      <c r="CR31" s="621">
        <v>44432</v>
      </c>
      <c r="CS31" s="634"/>
      <c r="CT31" s="634"/>
      <c r="CU31" s="634"/>
      <c r="CV31" s="634"/>
      <c r="CW31" s="634"/>
      <c r="CX31" s="634"/>
      <c r="CY31" s="635"/>
      <c r="CZ31" s="624">
        <v>0.5</v>
      </c>
      <c r="DA31" s="636"/>
      <c r="DB31" s="636"/>
      <c r="DC31" s="637"/>
      <c r="DD31" s="627">
        <v>44395</v>
      </c>
      <c r="DE31" s="634"/>
      <c r="DF31" s="634"/>
      <c r="DG31" s="634"/>
      <c r="DH31" s="634"/>
      <c r="DI31" s="634"/>
      <c r="DJ31" s="634"/>
      <c r="DK31" s="635"/>
      <c r="DL31" s="627">
        <v>44395</v>
      </c>
      <c r="DM31" s="634"/>
      <c r="DN31" s="634"/>
      <c r="DO31" s="634"/>
      <c r="DP31" s="634"/>
      <c r="DQ31" s="634"/>
      <c r="DR31" s="634"/>
      <c r="DS31" s="634"/>
      <c r="DT31" s="634"/>
      <c r="DU31" s="634"/>
      <c r="DV31" s="635"/>
      <c r="DW31" s="624">
        <v>0.8</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643904</v>
      </c>
      <c r="S32" s="622"/>
      <c r="T32" s="622"/>
      <c r="U32" s="622"/>
      <c r="V32" s="622"/>
      <c r="W32" s="622"/>
      <c r="X32" s="622"/>
      <c r="Y32" s="623"/>
      <c r="Z32" s="659">
        <v>6.6</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97.9</v>
      </c>
      <c r="BN32" s="634"/>
      <c r="BO32" s="634"/>
      <c r="BP32" s="634"/>
      <c r="BQ32" s="657"/>
      <c r="BR32" s="692">
        <v>99.1</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7837</v>
      </c>
      <c r="S33" s="622"/>
      <c r="T33" s="622"/>
      <c r="U33" s="622"/>
      <c r="V33" s="622"/>
      <c r="W33" s="622"/>
      <c r="X33" s="622"/>
      <c r="Y33" s="623"/>
      <c r="Z33" s="659">
        <v>0.1</v>
      </c>
      <c r="AA33" s="659"/>
      <c r="AB33" s="659"/>
      <c r="AC33" s="659"/>
      <c r="AD33" s="660">
        <v>1369</v>
      </c>
      <c r="AE33" s="660"/>
      <c r="AF33" s="660"/>
      <c r="AG33" s="660"/>
      <c r="AH33" s="660"/>
      <c r="AI33" s="660"/>
      <c r="AJ33" s="660"/>
      <c r="AK33" s="660"/>
      <c r="AL33" s="624">
        <v>0</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99.4</v>
      </c>
      <c r="BH33" s="606"/>
      <c r="BI33" s="606"/>
      <c r="BJ33" s="606"/>
      <c r="BK33" s="606"/>
      <c r="BL33" s="606"/>
      <c r="BM33" s="652">
        <v>80.8</v>
      </c>
      <c r="BN33" s="606"/>
      <c r="BO33" s="606"/>
      <c r="BP33" s="606"/>
      <c r="BQ33" s="669"/>
      <c r="BR33" s="682">
        <v>96.4</v>
      </c>
      <c r="BS33" s="606"/>
      <c r="BT33" s="606"/>
      <c r="BU33" s="606"/>
      <c r="BV33" s="606"/>
      <c r="BW33" s="606"/>
      <c r="BX33" s="652">
        <v>77.7</v>
      </c>
      <c r="BY33" s="606"/>
      <c r="BZ33" s="606"/>
      <c r="CA33" s="606"/>
      <c r="CB33" s="669"/>
      <c r="CD33" s="618" t="s">
        <v>307</v>
      </c>
      <c r="CE33" s="619"/>
      <c r="CF33" s="619"/>
      <c r="CG33" s="619"/>
      <c r="CH33" s="619"/>
      <c r="CI33" s="619"/>
      <c r="CJ33" s="619"/>
      <c r="CK33" s="619"/>
      <c r="CL33" s="619"/>
      <c r="CM33" s="619"/>
      <c r="CN33" s="619"/>
      <c r="CO33" s="619"/>
      <c r="CP33" s="619"/>
      <c r="CQ33" s="620"/>
      <c r="CR33" s="621">
        <v>3828818</v>
      </c>
      <c r="CS33" s="634"/>
      <c r="CT33" s="634"/>
      <c r="CU33" s="634"/>
      <c r="CV33" s="634"/>
      <c r="CW33" s="634"/>
      <c r="CX33" s="634"/>
      <c r="CY33" s="635"/>
      <c r="CZ33" s="624">
        <v>40.299999999999997</v>
      </c>
      <c r="DA33" s="636"/>
      <c r="DB33" s="636"/>
      <c r="DC33" s="637"/>
      <c r="DD33" s="627">
        <v>2901875</v>
      </c>
      <c r="DE33" s="634"/>
      <c r="DF33" s="634"/>
      <c r="DG33" s="634"/>
      <c r="DH33" s="634"/>
      <c r="DI33" s="634"/>
      <c r="DJ33" s="634"/>
      <c r="DK33" s="635"/>
      <c r="DL33" s="627">
        <v>2123799</v>
      </c>
      <c r="DM33" s="634"/>
      <c r="DN33" s="634"/>
      <c r="DO33" s="634"/>
      <c r="DP33" s="634"/>
      <c r="DQ33" s="634"/>
      <c r="DR33" s="634"/>
      <c r="DS33" s="634"/>
      <c r="DT33" s="634"/>
      <c r="DU33" s="634"/>
      <c r="DV33" s="635"/>
      <c r="DW33" s="624">
        <v>38.9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10533</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1339734</v>
      </c>
      <c r="CS34" s="622"/>
      <c r="CT34" s="622"/>
      <c r="CU34" s="622"/>
      <c r="CV34" s="622"/>
      <c r="CW34" s="622"/>
      <c r="CX34" s="622"/>
      <c r="CY34" s="623"/>
      <c r="CZ34" s="624">
        <v>14.1</v>
      </c>
      <c r="DA34" s="636"/>
      <c r="DB34" s="636"/>
      <c r="DC34" s="637"/>
      <c r="DD34" s="627">
        <v>995763</v>
      </c>
      <c r="DE34" s="622"/>
      <c r="DF34" s="622"/>
      <c r="DG34" s="622"/>
      <c r="DH34" s="622"/>
      <c r="DI34" s="622"/>
      <c r="DJ34" s="622"/>
      <c r="DK34" s="623"/>
      <c r="DL34" s="627">
        <v>863295</v>
      </c>
      <c r="DM34" s="622"/>
      <c r="DN34" s="622"/>
      <c r="DO34" s="622"/>
      <c r="DP34" s="622"/>
      <c r="DQ34" s="622"/>
      <c r="DR34" s="622"/>
      <c r="DS34" s="622"/>
      <c r="DT34" s="622"/>
      <c r="DU34" s="622"/>
      <c r="DV34" s="623"/>
      <c r="DW34" s="624">
        <v>15.8</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297689</v>
      </c>
      <c r="S35" s="622"/>
      <c r="T35" s="622"/>
      <c r="U35" s="622"/>
      <c r="V35" s="622"/>
      <c r="W35" s="622"/>
      <c r="X35" s="622"/>
      <c r="Y35" s="623"/>
      <c r="Z35" s="659">
        <v>3</v>
      </c>
      <c r="AA35" s="659"/>
      <c r="AB35" s="659"/>
      <c r="AC35" s="659"/>
      <c r="AD35" s="660" t="s">
        <v>122</v>
      </c>
      <c r="AE35" s="660"/>
      <c r="AF35" s="660"/>
      <c r="AG35" s="660"/>
      <c r="AH35" s="660"/>
      <c r="AI35" s="660"/>
      <c r="AJ35" s="660"/>
      <c r="AK35" s="660"/>
      <c r="AL35" s="624" t="s">
        <v>122</v>
      </c>
      <c r="AM35" s="625"/>
      <c r="AN35" s="625"/>
      <c r="AO35" s="661"/>
      <c r="AP35" s="222"/>
      <c r="AQ35" s="679" t="s">
        <v>311</v>
      </c>
      <c r="AR35" s="680"/>
      <c r="AS35" s="680"/>
      <c r="AT35" s="680"/>
      <c r="AU35" s="680"/>
      <c r="AV35" s="680"/>
      <c r="AW35" s="680"/>
      <c r="AX35" s="680"/>
      <c r="AY35" s="680"/>
      <c r="AZ35" s="680"/>
      <c r="BA35" s="680"/>
      <c r="BB35" s="680"/>
      <c r="BC35" s="680"/>
      <c r="BD35" s="680"/>
      <c r="BE35" s="680"/>
      <c r="BF35" s="681"/>
      <c r="BG35" s="679" t="s">
        <v>312</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313</v>
      </c>
      <c r="CE35" s="619"/>
      <c r="CF35" s="619"/>
      <c r="CG35" s="619"/>
      <c r="CH35" s="619"/>
      <c r="CI35" s="619"/>
      <c r="CJ35" s="619"/>
      <c r="CK35" s="619"/>
      <c r="CL35" s="619"/>
      <c r="CM35" s="619"/>
      <c r="CN35" s="619"/>
      <c r="CO35" s="619"/>
      <c r="CP35" s="619"/>
      <c r="CQ35" s="620"/>
      <c r="CR35" s="621">
        <v>32163</v>
      </c>
      <c r="CS35" s="634"/>
      <c r="CT35" s="634"/>
      <c r="CU35" s="634"/>
      <c r="CV35" s="634"/>
      <c r="CW35" s="634"/>
      <c r="CX35" s="634"/>
      <c r="CY35" s="635"/>
      <c r="CZ35" s="624">
        <v>0.3</v>
      </c>
      <c r="DA35" s="636"/>
      <c r="DB35" s="636"/>
      <c r="DC35" s="637"/>
      <c r="DD35" s="627">
        <v>15383</v>
      </c>
      <c r="DE35" s="634"/>
      <c r="DF35" s="634"/>
      <c r="DG35" s="634"/>
      <c r="DH35" s="634"/>
      <c r="DI35" s="634"/>
      <c r="DJ35" s="634"/>
      <c r="DK35" s="635"/>
      <c r="DL35" s="627">
        <v>12691</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339366</v>
      </c>
      <c r="S36" s="622"/>
      <c r="T36" s="622"/>
      <c r="U36" s="622"/>
      <c r="V36" s="622"/>
      <c r="W36" s="622"/>
      <c r="X36" s="622"/>
      <c r="Y36" s="623"/>
      <c r="Z36" s="659">
        <v>3.5</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3">
        <v>1067387</v>
      </c>
      <c r="BA36" s="674"/>
      <c r="BB36" s="674"/>
      <c r="BC36" s="674"/>
      <c r="BD36" s="674"/>
      <c r="BE36" s="674"/>
      <c r="BF36" s="675"/>
      <c r="BG36" s="676" t="s">
        <v>316</v>
      </c>
      <c r="BH36" s="677"/>
      <c r="BI36" s="677"/>
      <c r="BJ36" s="677"/>
      <c r="BK36" s="677"/>
      <c r="BL36" s="677"/>
      <c r="BM36" s="677"/>
      <c r="BN36" s="677"/>
      <c r="BO36" s="677"/>
      <c r="BP36" s="677"/>
      <c r="BQ36" s="677"/>
      <c r="BR36" s="677"/>
      <c r="BS36" s="677"/>
      <c r="BT36" s="677"/>
      <c r="BU36" s="678"/>
      <c r="BV36" s="673">
        <v>7957</v>
      </c>
      <c r="BW36" s="674"/>
      <c r="BX36" s="674"/>
      <c r="BY36" s="674"/>
      <c r="BZ36" s="674"/>
      <c r="CA36" s="674"/>
      <c r="CB36" s="675"/>
      <c r="CD36" s="618" t="s">
        <v>317</v>
      </c>
      <c r="CE36" s="619"/>
      <c r="CF36" s="619"/>
      <c r="CG36" s="619"/>
      <c r="CH36" s="619"/>
      <c r="CI36" s="619"/>
      <c r="CJ36" s="619"/>
      <c r="CK36" s="619"/>
      <c r="CL36" s="619"/>
      <c r="CM36" s="619"/>
      <c r="CN36" s="619"/>
      <c r="CO36" s="619"/>
      <c r="CP36" s="619"/>
      <c r="CQ36" s="620"/>
      <c r="CR36" s="621">
        <v>1182846</v>
      </c>
      <c r="CS36" s="622"/>
      <c r="CT36" s="622"/>
      <c r="CU36" s="622"/>
      <c r="CV36" s="622"/>
      <c r="CW36" s="622"/>
      <c r="CX36" s="622"/>
      <c r="CY36" s="623"/>
      <c r="CZ36" s="624">
        <v>12.4</v>
      </c>
      <c r="DA36" s="636"/>
      <c r="DB36" s="636"/>
      <c r="DC36" s="637"/>
      <c r="DD36" s="627">
        <v>804737</v>
      </c>
      <c r="DE36" s="622"/>
      <c r="DF36" s="622"/>
      <c r="DG36" s="622"/>
      <c r="DH36" s="622"/>
      <c r="DI36" s="622"/>
      <c r="DJ36" s="622"/>
      <c r="DK36" s="623"/>
      <c r="DL36" s="627">
        <v>519872</v>
      </c>
      <c r="DM36" s="622"/>
      <c r="DN36" s="622"/>
      <c r="DO36" s="622"/>
      <c r="DP36" s="622"/>
      <c r="DQ36" s="622"/>
      <c r="DR36" s="622"/>
      <c r="DS36" s="622"/>
      <c r="DT36" s="622"/>
      <c r="DU36" s="622"/>
      <c r="DV36" s="623"/>
      <c r="DW36" s="624">
        <v>9.5</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82527</v>
      </c>
      <c r="S37" s="622"/>
      <c r="T37" s="622"/>
      <c r="U37" s="622"/>
      <c r="V37" s="622"/>
      <c r="W37" s="622"/>
      <c r="X37" s="622"/>
      <c r="Y37" s="623"/>
      <c r="Z37" s="659">
        <v>0.8</v>
      </c>
      <c r="AA37" s="659"/>
      <c r="AB37" s="659"/>
      <c r="AC37" s="659"/>
      <c r="AD37" s="660">
        <v>14719</v>
      </c>
      <c r="AE37" s="660"/>
      <c r="AF37" s="660"/>
      <c r="AG37" s="660"/>
      <c r="AH37" s="660"/>
      <c r="AI37" s="660"/>
      <c r="AJ37" s="660"/>
      <c r="AK37" s="660"/>
      <c r="AL37" s="624">
        <v>0.3</v>
      </c>
      <c r="AM37" s="625"/>
      <c r="AN37" s="625"/>
      <c r="AO37" s="661"/>
      <c r="AQ37" s="654" t="s">
        <v>319</v>
      </c>
      <c r="AR37" s="655"/>
      <c r="AS37" s="655"/>
      <c r="AT37" s="655"/>
      <c r="AU37" s="655"/>
      <c r="AV37" s="655"/>
      <c r="AW37" s="655"/>
      <c r="AX37" s="655"/>
      <c r="AY37" s="656"/>
      <c r="AZ37" s="621">
        <v>163468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7957</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695583</v>
      </c>
      <c r="CS37" s="634"/>
      <c r="CT37" s="634"/>
      <c r="CU37" s="634"/>
      <c r="CV37" s="634"/>
      <c r="CW37" s="634"/>
      <c r="CX37" s="634"/>
      <c r="CY37" s="635"/>
      <c r="CZ37" s="624">
        <v>7.3</v>
      </c>
      <c r="DA37" s="636"/>
      <c r="DB37" s="636"/>
      <c r="DC37" s="637"/>
      <c r="DD37" s="627">
        <v>384060</v>
      </c>
      <c r="DE37" s="634"/>
      <c r="DF37" s="634"/>
      <c r="DG37" s="634"/>
      <c r="DH37" s="634"/>
      <c r="DI37" s="634"/>
      <c r="DJ37" s="634"/>
      <c r="DK37" s="635"/>
      <c r="DL37" s="627">
        <v>321706</v>
      </c>
      <c r="DM37" s="634"/>
      <c r="DN37" s="634"/>
      <c r="DO37" s="634"/>
      <c r="DP37" s="634"/>
      <c r="DQ37" s="634"/>
      <c r="DR37" s="634"/>
      <c r="DS37" s="634"/>
      <c r="DT37" s="634"/>
      <c r="DU37" s="634"/>
      <c r="DV37" s="635"/>
      <c r="DW37" s="624">
        <v>5.9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1061270</v>
      </c>
      <c r="S38" s="622"/>
      <c r="T38" s="622"/>
      <c r="U38" s="622"/>
      <c r="V38" s="622"/>
      <c r="W38" s="622"/>
      <c r="X38" s="622"/>
      <c r="Y38" s="623"/>
      <c r="Z38" s="659">
        <v>10.8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t="s">
        <v>122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2932</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903919</v>
      </c>
      <c r="CS38" s="622"/>
      <c r="CT38" s="622"/>
      <c r="CU38" s="622"/>
      <c r="CV38" s="622"/>
      <c r="CW38" s="622"/>
      <c r="CX38" s="622"/>
      <c r="CY38" s="623"/>
      <c r="CZ38" s="624">
        <v>9.5</v>
      </c>
      <c r="DA38" s="636"/>
      <c r="DB38" s="636"/>
      <c r="DC38" s="637"/>
      <c r="DD38" s="627">
        <v>722827</v>
      </c>
      <c r="DE38" s="622"/>
      <c r="DF38" s="622"/>
      <c r="DG38" s="622"/>
      <c r="DH38" s="622"/>
      <c r="DI38" s="622"/>
      <c r="DJ38" s="622"/>
      <c r="DK38" s="623"/>
      <c r="DL38" s="627">
        <v>717600</v>
      </c>
      <c r="DM38" s="622"/>
      <c r="DN38" s="622"/>
      <c r="DO38" s="622"/>
      <c r="DP38" s="622"/>
      <c r="DQ38" s="622"/>
      <c r="DR38" s="622"/>
      <c r="DS38" s="622"/>
      <c r="DT38" s="622"/>
      <c r="DU38" s="622"/>
      <c r="DV38" s="623"/>
      <c r="DW38" s="624">
        <v>13.2</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4459</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359815</v>
      </c>
      <c r="CS39" s="634"/>
      <c r="CT39" s="634"/>
      <c r="CU39" s="634"/>
      <c r="CV39" s="634"/>
      <c r="CW39" s="634"/>
      <c r="CX39" s="634"/>
      <c r="CY39" s="635"/>
      <c r="CZ39" s="624">
        <v>3.8</v>
      </c>
      <c r="DA39" s="636"/>
      <c r="DB39" s="636"/>
      <c r="DC39" s="637"/>
      <c r="DD39" s="627">
        <v>352824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36870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10341</v>
      </c>
      <c r="CS40" s="622"/>
      <c r="CT40" s="622"/>
      <c r="CU40" s="622"/>
      <c r="CV40" s="622"/>
      <c r="CW40" s="622"/>
      <c r="CX40" s="622"/>
      <c r="CY40" s="623"/>
      <c r="CZ40" s="624">
        <v>0.1</v>
      </c>
      <c r="DA40" s="636"/>
      <c r="DB40" s="636"/>
      <c r="DC40" s="637"/>
      <c r="DD40" s="627">
        <v>10341</v>
      </c>
      <c r="DE40" s="622"/>
      <c r="DF40" s="622"/>
      <c r="DG40" s="622"/>
      <c r="DH40" s="622"/>
      <c r="DI40" s="622"/>
      <c r="DJ40" s="622"/>
      <c r="DK40" s="623"/>
      <c r="DL40" s="627">
        <v>10341</v>
      </c>
      <c r="DM40" s="622"/>
      <c r="DN40" s="622"/>
      <c r="DO40" s="622"/>
      <c r="DP40" s="622"/>
      <c r="DQ40" s="622"/>
      <c r="DR40" s="622"/>
      <c r="DS40" s="622"/>
      <c r="DT40" s="622"/>
      <c r="DU40" s="622"/>
      <c r="DV40" s="623"/>
      <c r="DW40" s="624">
        <v>0.2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9822291</v>
      </c>
      <c r="S41" s="646"/>
      <c r="T41" s="646"/>
      <c r="U41" s="646"/>
      <c r="V41" s="646"/>
      <c r="W41" s="646"/>
      <c r="X41" s="646"/>
      <c r="Y41" s="649"/>
      <c r="Z41" s="650">
        <v>100</v>
      </c>
      <c r="AA41" s="650"/>
      <c r="AB41" s="650"/>
      <c r="AC41" s="650"/>
      <c r="AD41" s="651">
        <v>5419100</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144560</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759359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940920</v>
      </c>
      <c r="CS42" s="634"/>
      <c r="CT42" s="634"/>
      <c r="CU42" s="634"/>
      <c r="CV42" s="634"/>
      <c r="CW42" s="634"/>
      <c r="CX42" s="634"/>
      <c r="CY42" s="635"/>
      <c r="CZ42" s="624">
        <v>9.9</v>
      </c>
      <c r="DA42" s="636"/>
      <c r="DB42" s="636"/>
      <c r="DC42" s="637"/>
      <c r="DD42" s="627">
        <v>137123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940920</v>
      </c>
      <c r="CS44" s="622"/>
      <c r="CT44" s="622"/>
      <c r="CU44" s="622"/>
      <c r="CV44" s="622"/>
      <c r="CW44" s="622"/>
      <c r="CX44" s="622"/>
      <c r="CY44" s="623"/>
      <c r="CZ44" s="624">
        <v>9.9</v>
      </c>
      <c r="DA44" s="625"/>
      <c r="DB44" s="625"/>
      <c r="DC44" s="626"/>
      <c r="DD44" s="627">
        <v>137123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130646</v>
      </c>
      <c r="CS45" s="634"/>
      <c r="CT45" s="634"/>
      <c r="CU45" s="634"/>
      <c r="CV45" s="634"/>
      <c r="CW45" s="634"/>
      <c r="CX45" s="634"/>
      <c r="CY45" s="635"/>
      <c r="CZ45" s="624">
        <v>1.4</v>
      </c>
      <c r="DA45" s="636"/>
      <c r="DB45" s="636"/>
      <c r="DC45" s="637"/>
      <c r="DD45" s="627">
        <v>12952</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810274</v>
      </c>
      <c r="CS46" s="622"/>
      <c r="CT46" s="622"/>
      <c r="CU46" s="622"/>
      <c r="CV46" s="622"/>
      <c r="CW46" s="622"/>
      <c r="CX46" s="622"/>
      <c r="CY46" s="623"/>
      <c r="CZ46" s="624">
        <v>8.5</v>
      </c>
      <c r="DA46" s="625"/>
      <c r="DB46" s="625"/>
      <c r="DC46" s="626"/>
      <c r="DD46" s="627">
        <v>124171</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9500873</v>
      </c>
      <c r="CS49" s="606"/>
      <c r="CT49" s="606"/>
      <c r="CU49" s="606"/>
      <c r="CV49" s="606"/>
      <c r="CW49" s="606"/>
      <c r="CX49" s="606"/>
      <c r="CY49" s="607"/>
      <c r="CZ49" s="608">
        <v>100</v>
      </c>
      <c r="DA49" s="609"/>
      <c r="DB49" s="609"/>
      <c r="DC49" s="610"/>
      <c r="DD49" s="611">
        <v>6533459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2e8etK8Zx+sDrVl+zeKAqjnUHZXsFNbHOMAbaHuzLUSbcjgHnours+NMa7EdqnXKyu0If6ZluTSh9YLQzLx0A==" saltValue="1sxyesfi3O/9yXnWcVhhL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12131</v>
      </c>
      <c r="R7" s="1103"/>
      <c r="S7" s="1103"/>
      <c r="T7" s="1103"/>
      <c r="U7" s="1103"/>
      <c r="V7" s="1103">
        <v>11810</v>
      </c>
      <c r="W7" s="1103"/>
      <c r="X7" s="1103"/>
      <c r="Y7" s="1103"/>
      <c r="Z7" s="1103"/>
      <c r="AA7" s="1103">
        <v>321</v>
      </c>
      <c r="AB7" s="1103"/>
      <c r="AC7" s="1103"/>
      <c r="AD7" s="1103"/>
      <c r="AE7" s="1104"/>
      <c r="AF7" s="1105">
        <v>274</v>
      </c>
      <c r="AG7" s="1106"/>
      <c r="AH7" s="1106"/>
      <c r="AI7" s="1106"/>
      <c r="AJ7" s="1107"/>
      <c r="AK7" s="1108">
        <v>3</v>
      </c>
      <c r="AL7" s="1109"/>
      <c r="AM7" s="1109"/>
      <c r="AN7" s="1109"/>
      <c r="AO7" s="1109"/>
      <c r="AP7" s="1109">
        <v>10490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t="s">
        <v>375</v>
      </c>
      <c r="C8" s="1031"/>
      <c r="D8" s="1031"/>
      <c r="E8" s="1031"/>
      <c r="F8" s="1031"/>
      <c r="G8" s="1031"/>
      <c r="H8" s="1031"/>
      <c r="I8" s="1031"/>
      <c r="J8" s="1031"/>
      <c r="K8" s="1031"/>
      <c r="L8" s="1031"/>
      <c r="M8" s="1031"/>
      <c r="N8" s="1031"/>
      <c r="O8" s="1031"/>
      <c r="P8" s="1032"/>
      <c r="Q8" s="1038">
        <v>1</v>
      </c>
      <c r="R8" s="1039"/>
      <c r="S8" s="1039"/>
      <c r="T8" s="1039"/>
      <c r="U8" s="1039"/>
      <c r="V8" s="1039">
        <v>1</v>
      </c>
      <c r="W8" s="1039"/>
      <c r="X8" s="1039"/>
      <c r="Y8" s="1039"/>
      <c r="Z8" s="1039"/>
      <c r="AA8" s="1039">
        <v>0</v>
      </c>
      <c r="AB8" s="1039"/>
      <c r="AC8" s="1039"/>
      <c r="AD8" s="1039"/>
      <c r="AE8" s="1040"/>
      <c r="AF8" s="1035">
        <v>0</v>
      </c>
      <c r="AG8" s="1036"/>
      <c r="AH8" s="1036"/>
      <c r="AI8" s="1036"/>
      <c r="AJ8" s="1037"/>
      <c r="AK8" s="1080" t="s">
        <v>556</v>
      </c>
      <c r="AL8" s="1081"/>
      <c r="AM8" s="1081"/>
      <c r="AN8" s="1081"/>
      <c r="AO8" s="1081"/>
      <c r="AP8" s="1081">
        <v>2</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377</v>
      </c>
      <c r="B23" s="937" t="s">
        <v>378</v>
      </c>
      <c r="C23" s="938"/>
      <c r="D23" s="938"/>
      <c r="E23" s="938"/>
      <c r="F23" s="938"/>
      <c r="G23" s="938"/>
      <c r="H23" s="938"/>
      <c r="I23" s="938"/>
      <c r="J23" s="938"/>
      <c r="K23" s="938"/>
      <c r="L23" s="938"/>
      <c r="M23" s="938"/>
      <c r="N23" s="938"/>
      <c r="O23" s="938"/>
      <c r="P23" s="948"/>
      <c r="Q23" s="1067">
        <v>12132</v>
      </c>
      <c r="R23" s="1061"/>
      <c r="S23" s="1061"/>
      <c r="T23" s="1061"/>
      <c r="U23" s="1061"/>
      <c r="V23" s="1061">
        <v>11811</v>
      </c>
      <c r="W23" s="1061"/>
      <c r="X23" s="1061"/>
      <c r="Y23" s="1061"/>
      <c r="Z23" s="1061"/>
      <c r="AA23" s="1061">
        <v>321</v>
      </c>
      <c r="AB23" s="1061"/>
      <c r="AC23" s="1061"/>
      <c r="AD23" s="1061"/>
      <c r="AE23" s="1068"/>
      <c r="AF23" s="1069">
        <v>274</v>
      </c>
      <c r="AG23" s="1061"/>
      <c r="AH23" s="1061"/>
      <c r="AI23" s="1061"/>
      <c r="AJ23" s="1070"/>
      <c r="AK23" s="1071"/>
      <c r="AL23" s="1072"/>
      <c r="AM23" s="1072"/>
      <c r="AN23" s="1072"/>
      <c r="AO23" s="1072"/>
      <c r="AP23" s="1061">
        <v>10492</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389</v>
      </c>
      <c r="C28" s="1048"/>
      <c r="D28" s="1048"/>
      <c r="E28" s="1048"/>
      <c r="F28" s="1048"/>
      <c r="G28" s="1048"/>
      <c r="H28" s="1048"/>
      <c r="I28" s="1048"/>
      <c r="J28" s="1048"/>
      <c r="K28" s="1048"/>
      <c r="L28" s="1048"/>
      <c r="M28" s="1048"/>
      <c r="N28" s="1048"/>
      <c r="O28" s="1048"/>
      <c r="P28" s="1049"/>
      <c r="Q28" s="1050">
        <v>2586</v>
      </c>
      <c r="R28" s="1051"/>
      <c r="S28" s="1051"/>
      <c r="T28" s="1051"/>
      <c r="U28" s="1051"/>
      <c r="V28" s="1051">
        <v>2578</v>
      </c>
      <c r="W28" s="1051"/>
      <c r="X28" s="1051"/>
      <c r="Y28" s="1051"/>
      <c r="Z28" s="1051"/>
      <c r="AA28" s="1051">
        <v>8</v>
      </c>
      <c r="AB28" s="1051"/>
      <c r="AC28" s="1051"/>
      <c r="AD28" s="1051"/>
      <c r="AE28" s="1052"/>
      <c r="AF28" s="1053">
        <v>8</v>
      </c>
      <c r="AG28" s="1051"/>
      <c r="AH28" s="1051"/>
      <c r="AI28" s="1051"/>
      <c r="AJ28" s="1054"/>
      <c r="AK28" s="1042">
        <v>145</v>
      </c>
      <c r="AL28" s="1043"/>
      <c r="AM28" s="1043"/>
      <c r="AN28" s="1043"/>
      <c r="AO28" s="1043"/>
      <c r="AP28" s="1043" t="s">
        <v>556</v>
      </c>
      <c r="AQ28" s="1043"/>
      <c r="AR28" s="1043"/>
      <c r="AS28" s="1043"/>
      <c r="AT28" s="1043"/>
      <c r="AU28" s="1043" t="s">
        <v>556</v>
      </c>
      <c r="AV28" s="1043"/>
      <c r="AW28" s="1043"/>
      <c r="AX28" s="1043"/>
      <c r="AY28" s="1043"/>
      <c r="AZ28" s="1044" t="s">
        <v>556</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390</v>
      </c>
      <c r="C29" s="1031"/>
      <c r="D29" s="1031"/>
      <c r="E29" s="1031"/>
      <c r="F29" s="1031"/>
      <c r="G29" s="1031"/>
      <c r="H29" s="1031"/>
      <c r="I29" s="1031"/>
      <c r="J29" s="1031"/>
      <c r="K29" s="1031"/>
      <c r="L29" s="1031"/>
      <c r="M29" s="1031"/>
      <c r="N29" s="1031"/>
      <c r="O29" s="1031"/>
      <c r="P29" s="1032"/>
      <c r="Q29" s="1038">
        <v>460</v>
      </c>
      <c r="R29" s="1039"/>
      <c r="S29" s="1039"/>
      <c r="T29" s="1039"/>
      <c r="U29" s="1039"/>
      <c r="V29" s="1039">
        <v>457</v>
      </c>
      <c r="W29" s="1039"/>
      <c r="X29" s="1039"/>
      <c r="Y29" s="1039"/>
      <c r="Z29" s="1039"/>
      <c r="AA29" s="1039">
        <v>3</v>
      </c>
      <c r="AB29" s="1039"/>
      <c r="AC29" s="1039"/>
      <c r="AD29" s="1039"/>
      <c r="AE29" s="1040"/>
      <c r="AF29" s="1035">
        <v>3</v>
      </c>
      <c r="AG29" s="1036"/>
      <c r="AH29" s="1036"/>
      <c r="AI29" s="1036"/>
      <c r="AJ29" s="1037"/>
      <c r="AK29" s="980">
        <v>97</v>
      </c>
      <c r="AL29" s="971"/>
      <c r="AM29" s="971"/>
      <c r="AN29" s="971"/>
      <c r="AO29" s="971"/>
      <c r="AP29" s="971" t="s">
        <v>556</v>
      </c>
      <c r="AQ29" s="971"/>
      <c r="AR29" s="971"/>
      <c r="AS29" s="971"/>
      <c r="AT29" s="971"/>
      <c r="AU29" s="971" t="s">
        <v>556</v>
      </c>
      <c r="AV29" s="971"/>
      <c r="AW29" s="971"/>
      <c r="AX29" s="971"/>
      <c r="AY29" s="971"/>
      <c r="AZ29" s="1041" t="s">
        <v>556</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391</v>
      </c>
      <c r="C30" s="1031"/>
      <c r="D30" s="1031"/>
      <c r="E30" s="1031"/>
      <c r="F30" s="1031"/>
      <c r="G30" s="1031"/>
      <c r="H30" s="1031"/>
      <c r="I30" s="1031"/>
      <c r="J30" s="1031"/>
      <c r="K30" s="1031"/>
      <c r="L30" s="1031"/>
      <c r="M30" s="1031"/>
      <c r="N30" s="1031"/>
      <c r="O30" s="1031"/>
      <c r="P30" s="1032"/>
      <c r="Q30" s="1038">
        <v>2310</v>
      </c>
      <c r="R30" s="1039"/>
      <c r="S30" s="1039"/>
      <c r="T30" s="1039"/>
      <c r="U30" s="1039"/>
      <c r="V30" s="1039">
        <v>2224</v>
      </c>
      <c r="W30" s="1039"/>
      <c r="X30" s="1039"/>
      <c r="Y30" s="1039"/>
      <c r="Z30" s="1039"/>
      <c r="AA30" s="1039">
        <v>86</v>
      </c>
      <c r="AB30" s="1039"/>
      <c r="AC30" s="1039"/>
      <c r="AD30" s="1039"/>
      <c r="AE30" s="1040"/>
      <c r="AF30" s="1035">
        <v>86</v>
      </c>
      <c r="AG30" s="1036"/>
      <c r="AH30" s="1036"/>
      <c r="AI30" s="1036"/>
      <c r="AJ30" s="1037"/>
      <c r="AK30" s="980">
        <v>351</v>
      </c>
      <c r="AL30" s="971"/>
      <c r="AM30" s="971"/>
      <c r="AN30" s="971"/>
      <c r="AO30" s="971"/>
      <c r="AP30" s="971" t="s">
        <v>556</v>
      </c>
      <c r="AQ30" s="971"/>
      <c r="AR30" s="971"/>
      <c r="AS30" s="971"/>
      <c r="AT30" s="971"/>
      <c r="AU30" s="971" t="s">
        <v>556</v>
      </c>
      <c r="AV30" s="971"/>
      <c r="AW30" s="971"/>
      <c r="AX30" s="971"/>
      <c r="AY30" s="971"/>
      <c r="AZ30" s="1041" t="s">
        <v>556</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9</v>
      </c>
      <c r="R31" s="1039"/>
      <c r="S31" s="1039"/>
      <c r="T31" s="1039"/>
      <c r="U31" s="1039"/>
      <c r="V31" s="1039">
        <v>9</v>
      </c>
      <c r="W31" s="1039"/>
      <c r="X31" s="1039"/>
      <c r="Y31" s="1039"/>
      <c r="Z31" s="1039"/>
      <c r="AA31" s="1039">
        <v>0</v>
      </c>
      <c r="AB31" s="1039"/>
      <c r="AC31" s="1039"/>
      <c r="AD31" s="1039"/>
      <c r="AE31" s="1040"/>
      <c r="AF31" s="1035">
        <v>0</v>
      </c>
      <c r="AG31" s="1036"/>
      <c r="AH31" s="1036"/>
      <c r="AI31" s="1036"/>
      <c r="AJ31" s="1037"/>
      <c r="AK31" s="980" t="s">
        <v>556</v>
      </c>
      <c r="AL31" s="971"/>
      <c r="AM31" s="971"/>
      <c r="AN31" s="971"/>
      <c r="AO31" s="971"/>
      <c r="AP31" s="971" t="s">
        <v>556</v>
      </c>
      <c r="AQ31" s="971"/>
      <c r="AR31" s="971"/>
      <c r="AS31" s="971"/>
      <c r="AT31" s="971"/>
      <c r="AU31" s="971" t="s">
        <v>556</v>
      </c>
      <c r="AV31" s="971"/>
      <c r="AW31" s="971"/>
      <c r="AX31" s="971"/>
      <c r="AY31" s="971"/>
      <c r="AZ31" s="1041" t="s">
        <v>556</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421</v>
      </c>
      <c r="R32" s="1039"/>
      <c r="S32" s="1039"/>
      <c r="T32" s="1039"/>
      <c r="U32" s="1039"/>
      <c r="V32" s="1039">
        <v>403</v>
      </c>
      <c r="W32" s="1039"/>
      <c r="X32" s="1039"/>
      <c r="Y32" s="1039"/>
      <c r="Z32" s="1039"/>
      <c r="AA32" s="1039">
        <v>18</v>
      </c>
      <c r="AB32" s="1039"/>
      <c r="AC32" s="1039"/>
      <c r="AD32" s="1039"/>
      <c r="AE32" s="1040"/>
      <c r="AF32" s="1035">
        <v>723</v>
      </c>
      <c r="AG32" s="1036"/>
      <c r="AH32" s="1036"/>
      <c r="AI32" s="1036"/>
      <c r="AJ32" s="1037"/>
      <c r="AK32" s="980" t="s">
        <v>556</v>
      </c>
      <c r="AL32" s="971"/>
      <c r="AM32" s="971"/>
      <c r="AN32" s="971"/>
      <c r="AO32" s="971"/>
      <c r="AP32" s="971">
        <v>22</v>
      </c>
      <c r="AQ32" s="971"/>
      <c r="AR32" s="971"/>
      <c r="AS32" s="971"/>
      <c r="AT32" s="971"/>
      <c r="AU32" s="971" t="s">
        <v>556</v>
      </c>
      <c r="AV32" s="971"/>
      <c r="AW32" s="971"/>
      <c r="AX32" s="971"/>
      <c r="AY32" s="971"/>
      <c r="AZ32" s="1041" t="s">
        <v>556</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395</v>
      </c>
      <c r="C33" s="1031"/>
      <c r="D33" s="1031"/>
      <c r="E33" s="1031"/>
      <c r="F33" s="1031"/>
      <c r="G33" s="1031"/>
      <c r="H33" s="1031"/>
      <c r="I33" s="1031"/>
      <c r="J33" s="1031"/>
      <c r="K33" s="1031"/>
      <c r="L33" s="1031"/>
      <c r="M33" s="1031"/>
      <c r="N33" s="1031"/>
      <c r="O33" s="1031"/>
      <c r="P33" s="1032"/>
      <c r="Q33" s="1038">
        <v>583</v>
      </c>
      <c r="R33" s="1039"/>
      <c r="S33" s="1039"/>
      <c r="T33" s="1039"/>
      <c r="U33" s="1039"/>
      <c r="V33" s="1039">
        <v>502</v>
      </c>
      <c r="W33" s="1039"/>
      <c r="X33" s="1039"/>
      <c r="Y33" s="1039"/>
      <c r="Z33" s="1039"/>
      <c r="AA33" s="1039">
        <v>85</v>
      </c>
      <c r="AB33" s="1039"/>
      <c r="AC33" s="1039"/>
      <c r="AD33" s="1039"/>
      <c r="AE33" s="1040"/>
      <c r="AF33" s="1035">
        <v>72</v>
      </c>
      <c r="AG33" s="1036"/>
      <c r="AH33" s="1036"/>
      <c r="AI33" s="1036"/>
      <c r="AJ33" s="1037"/>
      <c r="AK33" s="980">
        <v>163</v>
      </c>
      <c r="AL33" s="971"/>
      <c r="AM33" s="971"/>
      <c r="AN33" s="971"/>
      <c r="AO33" s="971"/>
      <c r="AP33" s="971">
        <v>2838</v>
      </c>
      <c r="AQ33" s="971"/>
      <c r="AR33" s="971"/>
      <c r="AS33" s="971"/>
      <c r="AT33" s="971"/>
      <c r="AU33" s="971">
        <v>1382</v>
      </c>
      <c r="AV33" s="971"/>
      <c r="AW33" s="971"/>
      <c r="AX33" s="971"/>
      <c r="AY33" s="971"/>
      <c r="AZ33" s="1041" t="s">
        <v>556</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377</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893</v>
      </c>
      <c r="AG63" s="959"/>
      <c r="AH63" s="959"/>
      <c r="AI63" s="959"/>
      <c r="AJ63" s="1022"/>
      <c r="AK63" s="1023"/>
      <c r="AL63" s="963"/>
      <c r="AM63" s="963"/>
      <c r="AN63" s="963"/>
      <c r="AO63" s="963"/>
      <c r="AP63" s="959">
        <v>2860</v>
      </c>
      <c r="AQ63" s="959"/>
      <c r="AR63" s="959"/>
      <c r="AS63" s="959"/>
      <c r="AT63" s="959"/>
      <c r="AU63" s="959">
        <v>1382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400</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547</v>
      </c>
      <c r="C68" s="986"/>
      <c r="D68" s="986"/>
      <c r="E68" s="986"/>
      <c r="F68" s="986"/>
      <c r="G68" s="986"/>
      <c r="H68" s="986"/>
      <c r="I68" s="986"/>
      <c r="J68" s="986"/>
      <c r="K68" s="986"/>
      <c r="L68" s="986"/>
      <c r="M68" s="986"/>
      <c r="N68" s="986"/>
      <c r="O68" s="986"/>
      <c r="P68" s="987"/>
      <c r="Q68" s="988">
        <v>315</v>
      </c>
      <c r="R68" s="982"/>
      <c r="S68" s="982"/>
      <c r="T68" s="982"/>
      <c r="U68" s="982"/>
      <c r="V68" s="982">
        <v>268</v>
      </c>
      <c r="W68" s="982"/>
      <c r="X68" s="982"/>
      <c r="Y68" s="982"/>
      <c r="Z68" s="982"/>
      <c r="AA68" s="982">
        <v>47</v>
      </c>
      <c r="AB68" s="982"/>
      <c r="AC68" s="982"/>
      <c r="AD68" s="982"/>
      <c r="AE68" s="982"/>
      <c r="AF68" s="982">
        <v>47</v>
      </c>
      <c r="AG68" s="982"/>
      <c r="AH68" s="982"/>
      <c r="AI68" s="982"/>
      <c r="AJ68" s="982"/>
      <c r="AK68" s="982" t="s">
        <v>556</v>
      </c>
      <c r="AL68" s="982"/>
      <c r="AM68" s="982"/>
      <c r="AN68" s="982"/>
      <c r="AO68" s="982"/>
      <c r="AP68" s="982">
        <v>277</v>
      </c>
      <c r="AQ68" s="982"/>
      <c r="AR68" s="982"/>
      <c r="AS68" s="982"/>
      <c r="AT68" s="982"/>
      <c r="AU68" s="982">
        <v>43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548</v>
      </c>
      <c r="C69" s="975"/>
      <c r="D69" s="975"/>
      <c r="E69" s="975"/>
      <c r="F69" s="975"/>
      <c r="G69" s="975"/>
      <c r="H69" s="975"/>
      <c r="I69" s="975"/>
      <c r="J69" s="975"/>
      <c r="K69" s="975"/>
      <c r="L69" s="975"/>
      <c r="M69" s="975"/>
      <c r="N69" s="975"/>
      <c r="O69" s="975"/>
      <c r="P69" s="976"/>
      <c r="Q69" s="977">
        <v>1335</v>
      </c>
      <c r="R69" s="971"/>
      <c r="S69" s="971"/>
      <c r="T69" s="971"/>
      <c r="U69" s="971"/>
      <c r="V69" s="971">
        <v>1335</v>
      </c>
      <c r="W69" s="971"/>
      <c r="X69" s="971"/>
      <c r="Y69" s="971"/>
      <c r="Z69" s="971"/>
      <c r="AA69" s="971">
        <v>0</v>
      </c>
      <c r="AB69" s="971"/>
      <c r="AC69" s="971"/>
      <c r="AD69" s="971"/>
      <c r="AE69" s="971"/>
      <c r="AF69" s="971">
        <v>0</v>
      </c>
      <c r="AG69" s="971"/>
      <c r="AH69" s="971"/>
      <c r="AI69" s="971"/>
      <c r="AJ69" s="971"/>
      <c r="AK69" s="971">
        <v>109</v>
      </c>
      <c r="AL69" s="971"/>
      <c r="AM69" s="971"/>
      <c r="AN69" s="971"/>
      <c r="AO69" s="971"/>
      <c r="AP69" s="971" t="s">
        <v>487</v>
      </c>
      <c r="AQ69" s="971"/>
      <c r="AR69" s="971"/>
      <c r="AS69" s="971"/>
      <c r="AT69" s="971"/>
      <c r="AU69" s="971" t="s">
        <v>487</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549</v>
      </c>
      <c r="C70" s="975"/>
      <c r="D70" s="975"/>
      <c r="E70" s="975"/>
      <c r="F70" s="975"/>
      <c r="G70" s="975"/>
      <c r="H70" s="975"/>
      <c r="I70" s="975"/>
      <c r="J70" s="975"/>
      <c r="K70" s="975"/>
      <c r="L70" s="975"/>
      <c r="M70" s="975"/>
      <c r="N70" s="975"/>
      <c r="O70" s="975"/>
      <c r="P70" s="976"/>
      <c r="Q70" s="977">
        <v>4091</v>
      </c>
      <c r="R70" s="971"/>
      <c r="S70" s="971"/>
      <c r="T70" s="971"/>
      <c r="U70" s="971"/>
      <c r="V70" s="971">
        <v>4075</v>
      </c>
      <c r="W70" s="971"/>
      <c r="X70" s="971"/>
      <c r="Y70" s="971"/>
      <c r="Z70" s="971"/>
      <c r="AA70" s="971">
        <v>16</v>
      </c>
      <c r="AB70" s="971"/>
      <c r="AC70" s="971"/>
      <c r="AD70" s="971"/>
      <c r="AE70" s="971"/>
      <c r="AF70" s="971">
        <v>16</v>
      </c>
      <c r="AG70" s="971"/>
      <c r="AH70" s="971"/>
      <c r="AI70" s="971"/>
      <c r="AJ70" s="971"/>
      <c r="AK70" s="971">
        <v>10</v>
      </c>
      <c r="AL70" s="971"/>
      <c r="AM70" s="971"/>
      <c r="AN70" s="971"/>
      <c r="AO70" s="971"/>
      <c r="AP70" s="971" t="s">
        <v>487</v>
      </c>
      <c r="AQ70" s="971"/>
      <c r="AR70" s="971"/>
      <c r="AS70" s="971"/>
      <c r="AT70" s="971"/>
      <c r="AU70" s="971" t="s">
        <v>487</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550</v>
      </c>
      <c r="C71" s="975"/>
      <c r="D71" s="975"/>
      <c r="E71" s="975"/>
      <c r="F71" s="975"/>
      <c r="G71" s="975"/>
      <c r="H71" s="975"/>
      <c r="I71" s="975"/>
      <c r="J71" s="975"/>
      <c r="K71" s="975"/>
      <c r="L71" s="975"/>
      <c r="M71" s="975"/>
      <c r="N71" s="975"/>
      <c r="O71" s="975"/>
      <c r="P71" s="976"/>
      <c r="Q71" s="977">
        <v>239</v>
      </c>
      <c r="R71" s="971"/>
      <c r="S71" s="971"/>
      <c r="T71" s="971"/>
      <c r="U71" s="971"/>
      <c r="V71" s="971">
        <v>188</v>
      </c>
      <c r="W71" s="971"/>
      <c r="X71" s="971"/>
      <c r="Y71" s="971"/>
      <c r="Z71" s="971"/>
      <c r="AA71" s="971">
        <v>51</v>
      </c>
      <c r="AB71" s="971"/>
      <c r="AC71" s="971"/>
      <c r="AD71" s="971"/>
      <c r="AE71" s="971"/>
      <c r="AF71" s="971">
        <v>51</v>
      </c>
      <c r="AG71" s="971"/>
      <c r="AH71" s="971"/>
      <c r="AI71" s="971"/>
      <c r="AJ71" s="971"/>
      <c r="AK71" s="971">
        <v>20</v>
      </c>
      <c r="AL71" s="971"/>
      <c r="AM71" s="971"/>
      <c r="AN71" s="971"/>
      <c r="AO71" s="971"/>
      <c r="AP71" s="971">
        <v>133</v>
      </c>
      <c r="AQ71" s="971"/>
      <c r="AR71" s="971"/>
      <c r="AS71" s="971"/>
      <c r="AT71" s="971"/>
      <c r="AU71" s="971">
        <v>15</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551</v>
      </c>
      <c r="C72" s="975"/>
      <c r="D72" s="975"/>
      <c r="E72" s="975"/>
      <c r="F72" s="975"/>
      <c r="G72" s="975"/>
      <c r="H72" s="975"/>
      <c r="I72" s="975"/>
      <c r="J72" s="975"/>
      <c r="K72" s="975"/>
      <c r="L72" s="975"/>
      <c r="M72" s="975"/>
      <c r="N72" s="975"/>
      <c r="O72" s="975"/>
      <c r="P72" s="976"/>
      <c r="Q72" s="977">
        <v>193</v>
      </c>
      <c r="R72" s="971"/>
      <c r="S72" s="971"/>
      <c r="T72" s="971"/>
      <c r="U72" s="971"/>
      <c r="V72" s="971">
        <v>178</v>
      </c>
      <c r="W72" s="971"/>
      <c r="X72" s="971"/>
      <c r="Y72" s="971"/>
      <c r="Z72" s="971"/>
      <c r="AA72" s="971">
        <v>15</v>
      </c>
      <c r="AB72" s="971"/>
      <c r="AC72" s="971"/>
      <c r="AD72" s="971"/>
      <c r="AE72" s="971"/>
      <c r="AF72" s="971">
        <v>15</v>
      </c>
      <c r="AG72" s="971"/>
      <c r="AH72" s="971"/>
      <c r="AI72" s="971"/>
      <c r="AJ72" s="971"/>
      <c r="AK72" s="971">
        <v>7</v>
      </c>
      <c r="AL72" s="971"/>
      <c r="AM72" s="971"/>
      <c r="AN72" s="971"/>
      <c r="AO72" s="971"/>
      <c r="AP72" s="971">
        <v>81</v>
      </c>
      <c r="AQ72" s="971"/>
      <c r="AR72" s="971"/>
      <c r="AS72" s="971"/>
      <c r="AT72" s="971"/>
      <c r="AU72" s="971">
        <v>28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552</v>
      </c>
      <c r="C73" s="975"/>
      <c r="D73" s="975"/>
      <c r="E73" s="975"/>
      <c r="F73" s="975"/>
      <c r="G73" s="975"/>
      <c r="H73" s="975"/>
      <c r="I73" s="975"/>
      <c r="J73" s="975"/>
      <c r="K73" s="975"/>
      <c r="L73" s="975"/>
      <c r="M73" s="975"/>
      <c r="N73" s="975"/>
      <c r="O73" s="975"/>
      <c r="P73" s="976"/>
      <c r="Q73" s="977">
        <v>303</v>
      </c>
      <c r="R73" s="971"/>
      <c r="S73" s="971"/>
      <c r="T73" s="971"/>
      <c r="U73" s="971"/>
      <c r="V73" s="971">
        <v>280</v>
      </c>
      <c r="W73" s="971"/>
      <c r="X73" s="971"/>
      <c r="Y73" s="971"/>
      <c r="Z73" s="971"/>
      <c r="AA73" s="971">
        <v>23</v>
      </c>
      <c r="AB73" s="971"/>
      <c r="AC73" s="971"/>
      <c r="AD73" s="971"/>
      <c r="AE73" s="971"/>
      <c r="AF73" s="971">
        <v>23</v>
      </c>
      <c r="AG73" s="971"/>
      <c r="AH73" s="971"/>
      <c r="AI73" s="971"/>
      <c r="AJ73" s="971"/>
      <c r="AK73" s="971">
        <v>193</v>
      </c>
      <c r="AL73" s="971"/>
      <c r="AM73" s="971"/>
      <c r="AN73" s="971"/>
      <c r="AO73" s="971"/>
      <c r="AP73" s="971" t="s">
        <v>487</v>
      </c>
      <c r="AQ73" s="971"/>
      <c r="AR73" s="971"/>
      <c r="AS73" s="971"/>
      <c r="AT73" s="971"/>
      <c r="AU73" s="971" t="s">
        <v>487</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553</v>
      </c>
      <c r="C74" s="975"/>
      <c r="D74" s="975"/>
      <c r="E74" s="975"/>
      <c r="F74" s="975"/>
      <c r="G74" s="975"/>
      <c r="H74" s="975"/>
      <c r="I74" s="975"/>
      <c r="J74" s="975"/>
      <c r="K74" s="975"/>
      <c r="L74" s="975"/>
      <c r="M74" s="975"/>
      <c r="N74" s="975"/>
      <c r="O74" s="975"/>
      <c r="P74" s="976"/>
      <c r="Q74" s="977">
        <v>14208</v>
      </c>
      <c r="R74" s="971"/>
      <c r="S74" s="971"/>
      <c r="T74" s="971"/>
      <c r="U74" s="971"/>
      <c r="V74" s="971">
        <v>13916</v>
      </c>
      <c r="W74" s="971"/>
      <c r="X74" s="971"/>
      <c r="Y74" s="971"/>
      <c r="Z74" s="971"/>
      <c r="AA74" s="971">
        <v>292</v>
      </c>
      <c r="AB74" s="971"/>
      <c r="AC74" s="971"/>
      <c r="AD74" s="971"/>
      <c r="AE74" s="971"/>
      <c r="AF74" s="971">
        <v>292</v>
      </c>
      <c r="AG74" s="971"/>
      <c r="AH74" s="971"/>
      <c r="AI74" s="971"/>
      <c r="AJ74" s="971"/>
      <c r="AK74" s="971">
        <v>64</v>
      </c>
      <c r="AL74" s="971"/>
      <c r="AM74" s="971"/>
      <c r="AN74" s="971"/>
      <c r="AO74" s="971"/>
      <c r="AP74" s="971">
        <v>4474</v>
      </c>
      <c r="AQ74" s="971"/>
      <c r="AR74" s="971"/>
      <c r="AS74" s="971"/>
      <c r="AT74" s="971"/>
      <c r="AU74" s="971">
        <v>76</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554</v>
      </c>
      <c r="C75" s="975"/>
      <c r="D75" s="975"/>
      <c r="E75" s="975"/>
      <c r="F75" s="975"/>
      <c r="G75" s="975"/>
      <c r="H75" s="975"/>
      <c r="I75" s="975"/>
      <c r="J75" s="975"/>
      <c r="K75" s="975"/>
      <c r="L75" s="975"/>
      <c r="M75" s="975"/>
      <c r="N75" s="975"/>
      <c r="O75" s="975"/>
      <c r="P75" s="976"/>
      <c r="Q75" s="978">
        <v>5801</v>
      </c>
      <c r="R75" s="979"/>
      <c r="S75" s="979"/>
      <c r="T75" s="979"/>
      <c r="U75" s="980"/>
      <c r="V75" s="981">
        <v>5783</v>
      </c>
      <c r="W75" s="979"/>
      <c r="X75" s="979"/>
      <c r="Y75" s="979"/>
      <c r="Z75" s="980"/>
      <c r="AA75" s="981">
        <v>18</v>
      </c>
      <c r="AB75" s="979"/>
      <c r="AC75" s="979"/>
      <c r="AD75" s="979"/>
      <c r="AE75" s="980"/>
      <c r="AF75" s="981">
        <v>18</v>
      </c>
      <c r="AG75" s="979"/>
      <c r="AH75" s="979"/>
      <c r="AI75" s="979"/>
      <c r="AJ75" s="980"/>
      <c r="AK75" s="981">
        <v>71</v>
      </c>
      <c r="AL75" s="979"/>
      <c r="AM75" s="979"/>
      <c r="AN75" s="979"/>
      <c r="AO75" s="980"/>
      <c r="AP75" s="981" t="s">
        <v>487</v>
      </c>
      <c r="AQ75" s="979"/>
      <c r="AR75" s="979"/>
      <c r="AS75" s="979"/>
      <c r="AT75" s="980"/>
      <c r="AU75" s="981" t="s">
        <v>487</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555</v>
      </c>
      <c r="C76" s="975"/>
      <c r="D76" s="975"/>
      <c r="E76" s="975"/>
      <c r="F76" s="975"/>
      <c r="G76" s="975"/>
      <c r="H76" s="975"/>
      <c r="I76" s="975"/>
      <c r="J76" s="975"/>
      <c r="K76" s="975"/>
      <c r="L76" s="975"/>
      <c r="M76" s="975"/>
      <c r="N76" s="975"/>
      <c r="O76" s="975"/>
      <c r="P76" s="976"/>
      <c r="Q76" s="978">
        <v>113</v>
      </c>
      <c r="R76" s="979"/>
      <c r="S76" s="979"/>
      <c r="T76" s="979"/>
      <c r="U76" s="980"/>
      <c r="V76" s="981">
        <v>106</v>
      </c>
      <c r="W76" s="979"/>
      <c r="X76" s="979"/>
      <c r="Y76" s="979"/>
      <c r="Z76" s="980"/>
      <c r="AA76" s="981">
        <v>7</v>
      </c>
      <c r="AB76" s="979"/>
      <c r="AC76" s="979"/>
      <c r="AD76" s="979"/>
      <c r="AE76" s="980"/>
      <c r="AF76" s="981">
        <v>7</v>
      </c>
      <c r="AG76" s="979"/>
      <c r="AH76" s="979"/>
      <c r="AI76" s="979"/>
      <c r="AJ76" s="980"/>
      <c r="AK76" s="981">
        <v>15</v>
      </c>
      <c r="AL76" s="979"/>
      <c r="AM76" s="979"/>
      <c r="AN76" s="979"/>
      <c r="AO76" s="980"/>
      <c r="AP76" s="981" t="s">
        <v>487</v>
      </c>
      <c r="AQ76" s="979"/>
      <c r="AR76" s="979"/>
      <c r="AS76" s="979"/>
      <c r="AT76" s="980"/>
      <c r="AU76" s="981" t="s">
        <v>487</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377</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469</v>
      </c>
      <c r="AG88" s="959"/>
      <c r="AH88" s="959"/>
      <c r="AI88" s="959"/>
      <c r="AJ88" s="959"/>
      <c r="AK88" s="963"/>
      <c r="AL88" s="963"/>
      <c r="AM88" s="963"/>
      <c r="AN88" s="963"/>
      <c r="AO88" s="963"/>
      <c r="AP88" s="959">
        <v>4965</v>
      </c>
      <c r="AQ88" s="959"/>
      <c r="AR88" s="959"/>
      <c r="AS88" s="959"/>
      <c r="AT88" s="959"/>
      <c r="AU88" s="959">
        <v>162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1141031</v>
      </c>
      <c r="AB110" s="889"/>
      <c r="AC110" s="889"/>
      <c r="AD110" s="889"/>
      <c r="AE110" s="890"/>
      <c r="AF110" s="891">
        <v>1106875</v>
      </c>
      <c r="AG110" s="889"/>
      <c r="AH110" s="889"/>
      <c r="AI110" s="889"/>
      <c r="AJ110" s="890"/>
      <c r="AK110" s="891">
        <v>1108487</v>
      </c>
      <c r="AL110" s="889"/>
      <c r="AM110" s="889"/>
      <c r="AN110" s="889"/>
      <c r="AO110" s="890"/>
      <c r="AP110" s="892">
        <v>23.4</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10743554</v>
      </c>
      <c r="BR110" s="842"/>
      <c r="BS110" s="842"/>
      <c r="BT110" s="842"/>
      <c r="BU110" s="842"/>
      <c r="BV110" s="842">
        <v>10524860</v>
      </c>
      <c r="BW110" s="842"/>
      <c r="BX110" s="842"/>
      <c r="BY110" s="842"/>
      <c r="BZ110" s="842"/>
      <c r="CA110" s="842">
        <v>10492047</v>
      </c>
      <c r="CB110" s="842"/>
      <c r="CC110" s="842"/>
      <c r="CD110" s="842"/>
      <c r="CE110" s="842"/>
      <c r="CF110" s="866">
        <v>221.1</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1000</v>
      </c>
      <c r="BR111" s="817"/>
      <c r="BS111" s="817"/>
      <c r="BT111" s="817"/>
      <c r="BU111" s="817"/>
      <c r="BV111" s="817">
        <v>500</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1587671</v>
      </c>
      <c r="BR112" s="817"/>
      <c r="BS112" s="817"/>
      <c r="BT112" s="817"/>
      <c r="BU112" s="817"/>
      <c r="BV112" s="817">
        <v>1461440</v>
      </c>
      <c r="BW112" s="817"/>
      <c r="BX112" s="817"/>
      <c r="BY112" s="817"/>
      <c r="BZ112" s="817"/>
      <c r="CA112" s="817">
        <v>1381975</v>
      </c>
      <c r="CB112" s="817"/>
      <c r="CC112" s="817"/>
      <c r="CD112" s="817"/>
      <c r="CE112" s="817"/>
      <c r="CF112" s="875">
        <v>29.1</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118684</v>
      </c>
      <c r="AB113" s="919"/>
      <c r="AC113" s="919"/>
      <c r="AD113" s="919"/>
      <c r="AE113" s="920"/>
      <c r="AF113" s="921">
        <v>124326</v>
      </c>
      <c r="AG113" s="919"/>
      <c r="AH113" s="919"/>
      <c r="AI113" s="919"/>
      <c r="AJ113" s="920"/>
      <c r="AK113" s="921">
        <v>123016</v>
      </c>
      <c r="AL113" s="919"/>
      <c r="AM113" s="919"/>
      <c r="AN113" s="919"/>
      <c r="AO113" s="920"/>
      <c r="AP113" s="922">
        <v>2.6</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v>169439</v>
      </c>
      <c r="BR113" s="817"/>
      <c r="BS113" s="817"/>
      <c r="BT113" s="817"/>
      <c r="BU113" s="817"/>
      <c r="BV113" s="817">
        <v>168477</v>
      </c>
      <c r="BW113" s="817"/>
      <c r="BX113" s="817"/>
      <c r="BY113" s="817"/>
      <c r="BZ113" s="817"/>
      <c r="CA113" s="817">
        <v>162391</v>
      </c>
      <c r="CB113" s="817"/>
      <c r="CC113" s="817"/>
      <c r="CD113" s="817"/>
      <c r="CE113" s="817"/>
      <c r="CF113" s="875">
        <v>3.4</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44265</v>
      </c>
      <c r="AB114" s="780"/>
      <c r="AC114" s="780"/>
      <c r="AD114" s="780"/>
      <c r="AE114" s="781"/>
      <c r="AF114" s="782">
        <v>21684</v>
      </c>
      <c r="AG114" s="780"/>
      <c r="AH114" s="780"/>
      <c r="AI114" s="780"/>
      <c r="AJ114" s="781"/>
      <c r="AK114" s="782">
        <v>28394</v>
      </c>
      <c r="AL114" s="780"/>
      <c r="AM114" s="780"/>
      <c r="AN114" s="780"/>
      <c r="AO114" s="781"/>
      <c r="AP114" s="824">
        <v>0.6</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530225</v>
      </c>
      <c r="BR114" s="817"/>
      <c r="BS114" s="817"/>
      <c r="BT114" s="817"/>
      <c r="BU114" s="817"/>
      <c r="BV114" s="817">
        <v>470743</v>
      </c>
      <c r="BW114" s="817"/>
      <c r="BX114" s="817"/>
      <c r="BY114" s="817"/>
      <c r="BZ114" s="817"/>
      <c r="CA114" s="817">
        <v>409223</v>
      </c>
      <c r="CB114" s="817"/>
      <c r="CC114" s="817"/>
      <c r="CD114" s="817"/>
      <c r="CE114" s="817"/>
      <c r="CF114" s="875">
        <v>8.6</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16</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1303996</v>
      </c>
      <c r="AB117" s="903"/>
      <c r="AC117" s="903"/>
      <c r="AD117" s="903"/>
      <c r="AE117" s="904"/>
      <c r="AF117" s="905">
        <v>1252885</v>
      </c>
      <c r="AG117" s="903"/>
      <c r="AH117" s="903"/>
      <c r="AI117" s="903"/>
      <c r="AJ117" s="904"/>
      <c r="AK117" s="905">
        <v>1259897</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13031889</v>
      </c>
      <c r="BR119" s="845"/>
      <c r="BS119" s="845"/>
      <c r="BT119" s="845"/>
      <c r="BU119" s="845"/>
      <c r="BV119" s="845">
        <v>12626020</v>
      </c>
      <c r="BW119" s="845"/>
      <c r="BX119" s="845"/>
      <c r="BY119" s="845"/>
      <c r="BZ119" s="845"/>
      <c r="CA119" s="845">
        <v>12445636</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1000</v>
      </c>
      <c r="DH119" s="764"/>
      <c r="DI119" s="764"/>
      <c r="DJ119" s="764"/>
      <c r="DK119" s="765"/>
      <c r="DL119" s="766">
        <v>500</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1975714</v>
      </c>
      <c r="BR120" s="842"/>
      <c r="BS120" s="842"/>
      <c r="BT120" s="842"/>
      <c r="BU120" s="842"/>
      <c r="BV120" s="842">
        <v>2092152</v>
      </c>
      <c r="BW120" s="842"/>
      <c r="BX120" s="842"/>
      <c r="BY120" s="842"/>
      <c r="BZ120" s="842"/>
      <c r="CA120" s="842">
        <v>2023370</v>
      </c>
      <c r="CB120" s="842"/>
      <c r="CC120" s="842"/>
      <c r="CD120" s="842"/>
      <c r="CE120" s="842"/>
      <c r="CF120" s="866">
        <v>42.6</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t="s">
        <v>122</v>
      </c>
      <c r="DH120" s="842"/>
      <c r="DI120" s="842"/>
      <c r="DJ120" s="842"/>
      <c r="DK120" s="842"/>
      <c r="DL120" s="842" t="s">
        <v>122</v>
      </c>
      <c r="DM120" s="842"/>
      <c r="DN120" s="842"/>
      <c r="DO120" s="842"/>
      <c r="DP120" s="842"/>
      <c r="DQ120" s="842">
        <v>1381975</v>
      </c>
      <c r="DR120" s="842"/>
      <c r="DS120" s="842"/>
      <c r="DT120" s="842"/>
      <c r="DU120" s="842"/>
      <c r="DV120" s="843">
        <v>29.1</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12740</v>
      </c>
      <c r="BR121" s="817"/>
      <c r="BS121" s="817"/>
      <c r="BT121" s="817"/>
      <c r="BU121" s="817"/>
      <c r="BV121" s="817">
        <v>9050</v>
      </c>
      <c r="BW121" s="817"/>
      <c r="BX121" s="817"/>
      <c r="BY121" s="817"/>
      <c r="BZ121" s="817"/>
      <c r="CA121" s="817">
        <v>14580</v>
      </c>
      <c r="CB121" s="817"/>
      <c r="CC121" s="817"/>
      <c r="CD121" s="817"/>
      <c r="CE121" s="817"/>
      <c r="CF121" s="875">
        <v>0.3</v>
      </c>
      <c r="CG121" s="876"/>
      <c r="CH121" s="876"/>
      <c r="CI121" s="876"/>
      <c r="CJ121" s="876"/>
      <c r="CK121" s="869"/>
      <c r="CL121" s="855"/>
      <c r="CM121" s="855"/>
      <c r="CN121" s="855"/>
      <c r="CO121" s="856"/>
      <c r="CP121" s="835" t="s">
        <v>393</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6940686</v>
      </c>
      <c r="BR122" s="845"/>
      <c r="BS122" s="845"/>
      <c r="BT122" s="845"/>
      <c r="BU122" s="845"/>
      <c r="BV122" s="845">
        <v>6581138</v>
      </c>
      <c r="BW122" s="845"/>
      <c r="BX122" s="845"/>
      <c r="BY122" s="845"/>
      <c r="BZ122" s="845"/>
      <c r="CA122" s="845">
        <v>6567883</v>
      </c>
      <c r="CB122" s="845"/>
      <c r="CC122" s="845"/>
      <c r="CD122" s="845"/>
      <c r="CE122" s="845"/>
      <c r="CF122" s="846">
        <v>138.4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8929140</v>
      </c>
      <c r="BR123" s="833"/>
      <c r="BS123" s="833"/>
      <c r="BT123" s="833"/>
      <c r="BU123" s="833"/>
      <c r="BV123" s="833">
        <v>8682340</v>
      </c>
      <c r="BW123" s="833"/>
      <c r="BX123" s="833"/>
      <c r="BY123" s="833"/>
      <c r="BZ123" s="833"/>
      <c r="CA123" s="833">
        <v>8605833</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85.9</v>
      </c>
      <c r="BR124" s="831"/>
      <c r="BS124" s="831"/>
      <c r="BT124" s="831"/>
      <c r="BU124" s="831"/>
      <c r="BV124" s="831">
        <v>84.6</v>
      </c>
      <c r="BW124" s="831"/>
      <c r="BX124" s="831"/>
      <c r="BY124" s="831"/>
      <c r="BZ124" s="831"/>
      <c r="CA124" s="831">
        <v>80.900000000000006</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v>1587671</v>
      </c>
      <c r="DH124" s="764"/>
      <c r="DI124" s="764"/>
      <c r="DJ124" s="764"/>
      <c r="DK124" s="765"/>
      <c r="DL124" s="766">
        <v>1461440</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14850</v>
      </c>
      <c r="AB128" s="801"/>
      <c r="AC128" s="801"/>
      <c r="AD128" s="801"/>
      <c r="AE128" s="802"/>
      <c r="AF128" s="803">
        <v>6446</v>
      </c>
      <c r="AG128" s="801"/>
      <c r="AH128" s="801"/>
      <c r="AI128" s="801"/>
      <c r="AJ128" s="802"/>
      <c r="AK128" s="803">
        <v>8994</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14.78</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5473383</v>
      </c>
      <c r="AB129" s="780"/>
      <c r="AC129" s="780"/>
      <c r="AD129" s="780"/>
      <c r="AE129" s="781"/>
      <c r="AF129" s="782">
        <v>5325987</v>
      </c>
      <c r="AG129" s="780"/>
      <c r="AH129" s="780"/>
      <c r="AI129" s="780"/>
      <c r="AJ129" s="781"/>
      <c r="AK129" s="782">
        <v>5359814</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19.78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697575</v>
      </c>
      <c r="AB130" s="780"/>
      <c r="AC130" s="780"/>
      <c r="AD130" s="780"/>
      <c r="AE130" s="781"/>
      <c r="AF130" s="782">
        <v>668106</v>
      </c>
      <c r="AG130" s="780"/>
      <c r="AH130" s="780"/>
      <c r="AI130" s="780"/>
      <c r="AJ130" s="781"/>
      <c r="AK130" s="782">
        <v>613919</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12.7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4775808</v>
      </c>
      <c r="AB131" s="764"/>
      <c r="AC131" s="764"/>
      <c r="AD131" s="764"/>
      <c r="AE131" s="765"/>
      <c r="AF131" s="766">
        <v>4657881</v>
      </c>
      <c r="AG131" s="764"/>
      <c r="AH131" s="764"/>
      <c r="AI131" s="764"/>
      <c r="AJ131" s="765"/>
      <c r="AK131" s="766">
        <v>4745895</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v>80.900000000000006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12.38682543</v>
      </c>
      <c r="AB132" s="745"/>
      <c r="AC132" s="745"/>
      <c r="AD132" s="745"/>
      <c r="AE132" s="746"/>
      <c r="AF132" s="747">
        <v>12.416225320000001</v>
      </c>
      <c r="AG132" s="745"/>
      <c r="AH132" s="745"/>
      <c r="AI132" s="745"/>
      <c r="AJ132" s="746"/>
      <c r="AK132" s="747">
        <v>13.42178872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13.7</v>
      </c>
      <c r="AB133" s="724"/>
      <c r="AC133" s="724"/>
      <c r="AD133" s="724"/>
      <c r="AE133" s="725"/>
      <c r="AF133" s="723">
        <v>13</v>
      </c>
      <c r="AG133" s="724"/>
      <c r="AH133" s="724"/>
      <c r="AI133" s="724"/>
      <c r="AJ133" s="725"/>
      <c r="AK133" s="723">
        <v>12.7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UhdTdris/kd4jJ/pyMm/BL6sfT7salUCF/Nsi2puBhIiuG/1YSpFXRUrdsYp9HlfoPSpJIxov0eOLQunYjG7FQ==" saltValue="0zu6SUgD0c0+SK/XzKoN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QKTioohTdJHo1/n/U8RHROwpLROFgS1AR4IaBGyPvvXdrapxaaqckZ26WJ8xXAvcSfEK++V1AuUwqMttVzwwQ==" saltValue="nFpzNFucffu+QbIKDq3N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qZPlL9SZJA+bQYU6bBD5C2nhUaUiJuWYSblcp6cp0YFJbierlTl4Y1CcuFgBerwzOd4NHNEjmCvs/vgTn4xs/g==" saltValue="NAI7r/Sz9sDzJVM47eyVWw=="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484</v>
      </c>
      <c r="AL9" s="1131"/>
      <c r="AM9" s="1131"/>
      <c r="AN9" s="1132"/>
      <c r="AO9" s="281">
        <v>1772215</v>
      </c>
      <c r="AP9" s="281">
        <v>82942</v>
      </c>
      <c r="AQ9" s="282">
        <v>67248</v>
      </c>
      <c r="AR9" s="283">
        <v>23.3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485</v>
      </c>
      <c r="AL10" s="1131"/>
      <c r="AM10" s="1131"/>
      <c r="AN10" s="1132"/>
      <c r="AO10" s="284">
        <v>224102</v>
      </c>
      <c r="AP10" s="284">
        <v>10488</v>
      </c>
      <c r="AQ10" s="285">
        <v>9038</v>
      </c>
      <c r="AR10" s="286">
        <v>16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486</v>
      </c>
      <c r="AL11" s="1131"/>
      <c r="AM11" s="1131"/>
      <c r="AN11" s="1132"/>
      <c r="AO11" s="284" t="s">
        <v>487</v>
      </c>
      <c r="AP11" s="284" t="s">
        <v>487</v>
      </c>
      <c r="AQ11" s="285">
        <v>320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489</v>
      </c>
      <c r="AL13" s="1131"/>
      <c r="AM13" s="1131"/>
      <c r="AN13" s="1132"/>
      <c r="AO13" s="284">
        <v>40385</v>
      </c>
      <c r="AP13" s="284">
        <v>1890</v>
      </c>
      <c r="AQ13" s="285">
        <v>2764</v>
      </c>
      <c r="AR13" s="286">
        <v>-31.6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490</v>
      </c>
      <c r="AL14" s="1131"/>
      <c r="AM14" s="1131"/>
      <c r="AN14" s="1132"/>
      <c r="AO14" s="284" t="s">
        <v>487</v>
      </c>
      <c r="AP14" s="284" t="s">
        <v>487</v>
      </c>
      <c r="AQ14" s="285">
        <v>1165</v>
      </c>
      <c r="AR14" s="286" t="s">
        <v>487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491</v>
      </c>
      <c r="AL15" s="1134"/>
      <c r="AM15" s="1134"/>
      <c r="AN15" s="1135"/>
      <c r="AO15" s="284">
        <v>-117388</v>
      </c>
      <c r="AP15" s="284">
        <v>-5494</v>
      </c>
      <c r="AQ15" s="285">
        <v>-3941</v>
      </c>
      <c r="AR15" s="286">
        <v>39.4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1919314</v>
      </c>
      <c r="AP16" s="284">
        <v>89826</v>
      </c>
      <c r="AQ16" s="285">
        <v>76616</v>
      </c>
      <c r="AR16" s="286">
        <v>17.2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496</v>
      </c>
      <c r="AL21" s="1137"/>
      <c r="AM21" s="1137"/>
      <c r="AN21" s="1138"/>
      <c r="AO21" s="297">
        <v>9.83</v>
      </c>
      <c r="AP21" s="298">
        <v>6.73</v>
      </c>
      <c r="AQ21" s="299">
        <v>3.1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497</v>
      </c>
      <c r="AL22" s="1137"/>
      <c r="AM22" s="1137"/>
      <c r="AN22" s="1138"/>
      <c r="AO22" s="302">
        <v>93.8</v>
      </c>
      <c r="AP22" s="303">
        <v>96.9</v>
      </c>
      <c r="AQ22" s="304">
        <v>-3.1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498</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501</v>
      </c>
      <c r="AL32" s="1121"/>
      <c r="AM32" s="1121"/>
      <c r="AN32" s="1122"/>
      <c r="AO32" s="312">
        <v>1108487</v>
      </c>
      <c r="AP32" s="312">
        <v>51878</v>
      </c>
      <c r="AQ32" s="313">
        <v>33390</v>
      </c>
      <c r="AR32" s="314">
        <v>55.4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502</v>
      </c>
      <c r="AL33" s="1121"/>
      <c r="AM33" s="1121"/>
      <c r="AN33" s="1122"/>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503</v>
      </c>
      <c r="AL34" s="1121"/>
      <c r="AM34" s="1121"/>
      <c r="AN34" s="1122"/>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504</v>
      </c>
      <c r="AL35" s="1121"/>
      <c r="AM35" s="1121"/>
      <c r="AN35" s="1122"/>
      <c r="AO35" s="312">
        <v>123016</v>
      </c>
      <c r="AP35" s="312">
        <v>5757</v>
      </c>
      <c r="AQ35" s="313">
        <v>8851</v>
      </c>
      <c r="AR35" s="314">
        <v>-35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505</v>
      </c>
      <c r="AL36" s="1121"/>
      <c r="AM36" s="1121"/>
      <c r="AN36" s="1122"/>
      <c r="AO36" s="312">
        <v>28394</v>
      </c>
      <c r="AP36" s="312">
        <v>1329</v>
      </c>
      <c r="AQ36" s="313">
        <v>2033</v>
      </c>
      <c r="AR36" s="314">
        <v>-34.6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506</v>
      </c>
      <c r="AL37" s="1121"/>
      <c r="AM37" s="1121"/>
      <c r="AN37" s="1122"/>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507</v>
      </c>
      <c r="AL38" s="1124"/>
      <c r="AM38" s="1124"/>
      <c r="AN38" s="1125"/>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508</v>
      </c>
      <c r="AL39" s="1124"/>
      <c r="AM39" s="1124"/>
      <c r="AN39" s="1125"/>
      <c r="AO39" s="312">
        <v>-8994</v>
      </c>
      <c r="AP39" s="312">
        <v>-421</v>
      </c>
      <c r="AQ39" s="313">
        <v>-3025</v>
      </c>
      <c r="AR39" s="314">
        <v>-86.1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509</v>
      </c>
      <c r="AL40" s="1121"/>
      <c r="AM40" s="1121"/>
      <c r="AN40" s="1122"/>
      <c r="AO40" s="312">
        <v>-613919</v>
      </c>
      <c r="AP40" s="312">
        <v>-28732</v>
      </c>
      <c r="AQ40" s="313">
        <v>-26876</v>
      </c>
      <c r="AR40" s="314">
        <v>6.9</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636984</v>
      </c>
      <c r="AP41" s="312">
        <v>29812</v>
      </c>
      <c r="AQ41" s="313">
        <v>15015</v>
      </c>
      <c r="AR41" s="314">
        <v>98.5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479</v>
      </c>
      <c r="AN49" s="1115" t="s">
        <v>512</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661223</v>
      </c>
      <c r="AN51" s="334">
        <v>29682</v>
      </c>
      <c r="AO51" s="335">
        <v>-15.7</v>
      </c>
      <c r="AP51" s="336">
        <v>51264</v>
      </c>
      <c r="AQ51" s="337">
        <v>8.1999999999999993</v>
      </c>
      <c r="AR51" s="338">
        <v>-23.9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418073</v>
      </c>
      <c r="AN52" s="342">
        <v>18767</v>
      </c>
      <c r="AO52" s="343">
        <v>-2.9</v>
      </c>
      <c r="AP52" s="344">
        <v>26040</v>
      </c>
      <c r="AQ52" s="345">
        <v>4.5</v>
      </c>
      <c r="AR52" s="346">
        <v>-7.4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784530</v>
      </c>
      <c r="AN53" s="334">
        <v>35390</v>
      </c>
      <c r="AO53" s="335">
        <v>19.2</v>
      </c>
      <c r="AP53" s="336">
        <v>52068</v>
      </c>
      <c r="AQ53" s="337">
        <v>1.6</v>
      </c>
      <c r="AR53" s="338">
        <v>17.600000000000001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273608</v>
      </c>
      <c r="AN54" s="342">
        <v>12342</v>
      </c>
      <c r="AO54" s="343">
        <v>-34.200000000000003</v>
      </c>
      <c r="AP54" s="344">
        <v>26936</v>
      </c>
      <c r="AQ54" s="345">
        <v>3.4</v>
      </c>
      <c r="AR54" s="346">
        <v>-37.6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857842</v>
      </c>
      <c r="AN55" s="334">
        <v>39153</v>
      </c>
      <c r="AO55" s="335">
        <v>10.6</v>
      </c>
      <c r="AP55" s="336">
        <v>47161</v>
      </c>
      <c r="AQ55" s="337">
        <v>-9.4</v>
      </c>
      <c r="AR55" s="338">
        <v>20</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301470</v>
      </c>
      <c r="AN56" s="342">
        <v>13759</v>
      </c>
      <c r="AO56" s="343">
        <v>11.5</v>
      </c>
      <c r="AP56" s="344">
        <v>24595</v>
      </c>
      <c r="AQ56" s="345">
        <v>-8.6999999999999993</v>
      </c>
      <c r="AR56" s="346">
        <v>20.2</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1027212</v>
      </c>
      <c r="AN57" s="334">
        <v>47530</v>
      </c>
      <c r="AO57" s="335">
        <v>21.4</v>
      </c>
      <c r="AP57" s="336">
        <v>43423</v>
      </c>
      <c r="AQ57" s="337">
        <v>-7.9</v>
      </c>
      <c r="AR57" s="338">
        <v>29.3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462942</v>
      </c>
      <c r="AN58" s="342">
        <v>21421</v>
      </c>
      <c r="AO58" s="343">
        <v>55.7</v>
      </c>
      <c r="AP58" s="344">
        <v>22207</v>
      </c>
      <c r="AQ58" s="345">
        <v>-9.6999999999999993</v>
      </c>
      <c r="AR58" s="346">
        <v>65.400000000000006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940920</v>
      </c>
      <c r="AN59" s="334">
        <v>44036</v>
      </c>
      <c r="AO59" s="335">
        <v>-7.4</v>
      </c>
      <c r="AP59" s="336">
        <v>45265</v>
      </c>
      <c r="AQ59" s="337">
        <v>4.2</v>
      </c>
      <c r="AR59" s="338">
        <v>-11.6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810274</v>
      </c>
      <c r="AN60" s="342">
        <v>37922</v>
      </c>
      <c r="AO60" s="343">
        <v>77</v>
      </c>
      <c r="AP60" s="344">
        <v>22600</v>
      </c>
      <c r="AQ60" s="345">
        <v>1.8</v>
      </c>
      <c r="AR60" s="346">
        <v>75.2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854345</v>
      </c>
      <c r="AN61" s="349">
        <v>39158</v>
      </c>
      <c r="AO61" s="350">
        <v>5.6</v>
      </c>
      <c r="AP61" s="351">
        <v>47836</v>
      </c>
      <c r="AQ61" s="352">
        <v>-0.7</v>
      </c>
      <c r="AR61" s="338">
        <v>6.3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453273</v>
      </c>
      <c r="AN62" s="342">
        <v>20842</v>
      </c>
      <c r="AO62" s="343">
        <v>21.4</v>
      </c>
      <c r="AP62" s="344">
        <v>24476</v>
      </c>
      <c r="AQ62" s="345">
        <v>-1.7</v>
      </c>
      <c r="AR62" s="346">
        <v>23.1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hX62EhT0bOG2ZemfGQHw7zhwYC7SOnm2+IHbEPC/VMS5QXEo3ytVBmdACLHdYhzIGT3RcodGmMPIRhm7D88nfQ==" saltValue="E9X4UUc1BABZpUMMVK5Md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obrgUhtZYQRJe0qvFBmE6POvyoQ4/MwbNUu+NAZEmRzWAg5C5TjXMmU7ACDARQk/POTlXzPAnfN05g7A33zf7w==" saltValue="l+JmxwrAa1gllu7DipqVn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SskzhLmk2OVn4UiPzOH6PqAr0J16oz1ulHBe/vh5TS174ZipJ7HJVJwYAbaqCU/NklBkY9WecwmPdwFiqt550w==" saltValue="JrVPaY72+9CgOGuaYk91C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18.3</v>
      </c>
      <c r="G47" s="12">
        <v>17.2</v>
      </c>
      <c r="H47" s="12">
        <v>16.84</v>
      </c>
      <c r="I47" s="12">
        <v>18.920000000000002</v>
      </c>
      <c r="J47" s="13">
        <v>18.170000000000002</v>
      </c>
    </row>
    <row r="48" spans="2:10" ht="57.75" customHeight="1" x14ac:dyDescent="0.15">
      <c r="B48" s="14"/>
      <c r="C48" s="1141" t="s">
        <v>4</v>
      </c>
      <c r="D48" s="1141"/>
      <c r="E48" s="1142"/>
      <c r="F48" s="15">
        <v>4.1100000000000003</v>
      </c>
      <c r="G48" s="16">
        <v>4.17</v>
      </c>
      <c r="H48" s="16">
        <v>6.48</v>
      </c>
      <c r="I48" s="16">
        <v>5.34</v>
      </c>
      <c r="J48" s="17">
        <v>5.1100000000000003</v>
      </c>
    </row>
    <row r="49" spans="2:10" ht="57.75" customHeight="1" thickBot="1" x14ac:dyDescent="0.2">
      <c r="B49" s="18"/>
      <c r="C49" s="1143" t="s">
        <v>5</v>
      </c>
      <c r="D49" s="1143"/>
      <c r="E49" s="1144"/>
      <c r="F49" s="19">
        <v>0.18</v>
      </c>
      <c r="G49" s="20">
        <v>1.1100000000000001</v>
      </c>
      <c r="H49" s="20">
        <v>5.27</v>
      </c>
      <c r="I49" s="20">
        <v>2.0299999999999998</v>
      </c>
      <c r="J49" s="21" t="s">
        <v>531</v>
      </c>
    </row>
    <row r="50" spans="2:10" x14ac:dyDescent="0.15"/>
  </sheetData>
  <sheetProtection algorithmName="SHA-512" hashValue="Rvukiu7srgUheseQJSJ81tBfb9EJG2wJ7LS2SEwwSBBVWIjqJ/kKdzxF9Ldi8FBQ7lcB73NsZQe32Vq2XCGv1w==" saltValue="v32f3lNlcrhwrEXbOUw+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22.75</v>
      </c>
      <c r="G34" s="33">
        <v>22.12</v>
      </c>
      <c r="H34" s="33">
        <v>19.73</v>
      </c>
      <c r="I34" s="33">
        <v>18.47</v>
      </c>
      <c r="J34" s="34">
        <v>13.49</v>
      </c>
      <c r="K34" s="22"/>
      <c r="L34" s="22"/>
      <c r="M34" s="22"/>
      <c r="N34" s="22"/>
      <c r="O34" s="22"/>
      <c r="P34" s="22"/>
    </row>
    <row r="35" spans="1:16" ht="39" customHeight="1" x14ac:dyDescent="0.15">
      <c r="A35" s="22"/>
      <c r="B35" s="35"/>
      <c r="C35" s="1145" t="s">
        <v>533</v>
      </c>
      <c r="D35" s="1146"/>
      <c r="E35" s="1147"/>
      <c r="F35" s="36">
        <v>4.0999999999999996</v>
      </c>
      <c r="G35" s="37">
        <v>4.1500000000000004</v>
      </c>
      <c r="H35" s="37">
        <v>6.44</v>
      </c>
      <c r="I35" s="37">
        <v>5.33</v>
      </c>
      <c r="J35" s="38">
        <v>5.0999999999999996</v>
      </c>
      <c r="K35" s="22"/>
      <c r="L35" s="22"/>
      <c r="M35" s="22"/>
      <c r="N35" s="22"/>
      <c r="O35" s="22"/>
      <c r="P35" s="22"/>
    </row>
    <row r="36" spans="1:16" ht="39" customHeight="1" x14ac:dyDescent="0.15">
      <c r="A36" s="22"/>
      <c r="B36" s="35"/>
      <c r="C36" s="1145" t="s">
        <v>534</v>
      </c>
      <c r="D36" s="1146"/>
      <c r="E36" s="1147"/>
      <c r="F36" s="36">
        <v>1.73</v>
      </c>
      <c r="G36" s="37">
        <v>1.44</v>
      </c>
      <c r="H36" s="37">
        <v>1.2</v>
      </c>
      <c r="I36" s="37">
        <v>2.04</v>
      </c>
      <c r="J36" s="38">
        <v>1.6</v>
      </c>
      <c r="K36" s="22"/>
      <c r="L36" s="22"/>
      <c r="M36" s="22"/>
      <c r="N36" s="22"/>
      <c r="O36" s="22"/>
      <c r="P36" s="22"/>
    </row>
    <row r="37" spans="1:16" ht="39" customHeight="1" x14ac:dyDescent="0.15">
      <c r="A37" s="22"/>
      <c r="B37" s="35"/>
      <c r="C37" s="1145" t="s">
        <v>535</v>
      </c>
      <c r="D37" s="1146"/>
      <c r="E37" s="1147"/>
      <c r="F37" s="36" t="s">
        <v>487</v>
      </c>
      <c r="G37" s="37" t="s">
        <v>487</v>
      </c>
      <c r="H37" s="37" t="s">
        <v>487</v>
      </c>
      <c r="I37" s="37" t="s">
        <v>487</v>
      </c>
      <c r="J37" s="38">
        <v>1.34</v>
      </c>
      <c r="K37" s="22"/>
      <c r="L37" s="22"/>
      <c r="M37" s="22"/>
      <c r="N37" s="22"/>
      <c r="O37" s="22"/>
      <c r="P37" s="22"/>
    </row>
    <row r="38" spans="1:16" ht="39" customHeight="1" x14ac:dyDescent="0.15">
      <c r="A38" s="22"/>
      <c r="B38" s="35"/>
      <c r="C38" s="1145" t="s">
        <v>536</v>
      </c>
      <c r="D38" s="1146"/>
      <c r="E38" s="1147"/>
      <c r="F38" s="36">
        <v>0.35</v>
      </c>
      <c r="G38" s="37">
        <v>0.74</v>
      </c>
      <c r="H38" s="37">
        <v>0.28999999999999998</v>
      </c>
      <c r="I38" s="37">
        <v>0.01</v>
      </c>
      <c r="J38" s="38">
        <v>0.14000000000000001</v>
      </c>
      <c r="K38" s="22"/>
      <c r="L38" s="22"/>
      <c r="M38" s="22"/>
      <c r="N38" s="22"/>
      <c r="O38" s="22"/>
      <c r="P38" s="22"/>
    </row>
    <row r="39" spans="1:16" ht="39" customHeight="1" x14ac:dyDescent="0.15">
      <c r="A39" s="22"/>
      <c r="B39" s="35"/>
      <c r="C39" s="1145" t="s">
        <v>537</v>
      </c>
      <c r="D39" s="1146"/>
      <c r="E39" s="1147"/>
      <c r="F39" s="36">
        <v>0.04</v>
      </c>
      <c r="G39" s="37">
        <v>0.05</v>
      </c>
      <c r="H39" s="37">
        <v>0.04</v>
      </c>
      <c r="I39" s="37">
        <v>0.04</v>
      </c>
      <c r="J39" s="38">
        <v>0.05</v>
      </c>
      <c r="K39" s="22"/>
      <c r="L39" s="22"/>
      <c r="M39" s="22"/>
      <c r="N39" s="22"/>
      <c r="O39" s="22"/>
      <c r="P39" s="22"/>
    </row>
    <row r="40" spans="1:16" ht="39" customHeight="1" x14ac:dyDescent="0.15">
      <c r="A40" s="22"/>
      <c r="B40" s="35"/>
      <c r="C40" s="1145" t="s">
        <v>538</v>
      </c>
      <c r="D40" s="1146"/>
      <c r="E40" s="1147"/>
      <c r="F40" s="36">
        <v>0</v>
      </c>
      <c r="G40" s="37">
        <v>0</v>
      </c>
      <c r="H40" s="37">
        <v>0.03</v>
      </c>
      <c r="I40" s="37">
        <v>0</v>
      </c>
      <c r="J40" s="38">
        <v>0</v>
      </c>
      <c r="K40" s="22"/>
      <c r="L40" s="22"/>
      <c r="M40" s="22"/>
      <c r="N40" s="22"/>
      <c r="O40" s="22"/>
      <c r="P40" s="22"/>
    </row>
    <row r="41" spans="1:16" ht="39" customHeight="1" x14ac:dyDescent="0.15">
      <c r="A41" s="22"/>
      <c r="B41" s="35"/>
      <c r="C41" s="1145" t="s">
        <v>539</v>
      </c>
      <c r="D41" s="1146"/>
      <c r="E41" s="1147"/>
      <c r="F41" s="36">
        <v>0</v>
      </c>
      <c r="G41" s="37">
        <v>0</v>
      </c>
      <c r="H41" s="37">
        <v>0</v>
      </c>
      <c r="I41" s="37">
        <v>0</v>
      </c>
      <c r="J41" s="38">
        <v>0</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0.21</v>
      </c>
      <c r="G43" s="42">
        <v>0.34</v>
      </c>
      <c r="H43" s="42">
        <v>0.34</v>
      </c>
      <c r="I43" s="42">
        <v>0</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AYVSZ/sJ54fjVfso432LI7RTIt1jpnilnl7DpWFHsLhX5nKqjEqkrIWi3wFmRzgF3XrjQ9BT1aJSaFZEarwF4w==" saltValue="Ren29Fqxvafc0upP7+jE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1192</v>
      </c>
      <c r="L45" s="60">
        <v>1212</v>
      </c>
      <c r="M45" s="60">
        <v>1141</v>
      </c>
      <c r="N45" s="60">
        <v>1107</v>
      </c>
      <c r="O45" s="61">
        <v>1108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78"/>
      <c r="C48" s="1179"/>
      <c r="D48" s="62"/>
      <c r="E48" s="1155" t="s">
        <v>13</v>
      </c>
      <c r="F48" s="1155"/>
      <c r="G48" s="1155"/>
      <c r="H48" s="1155"/>
      <c r="I48" s="1155"/>
      <c r="J48" s="1156"/>
      <c r="K48" s="63">
        <v>131</v>
      </c>
      <c r="L48" s="64">
        <v>126</v>
      </c>
      <c r="M48" s="64">
        <v>119</v>
      </c>
      <c r="N48" s="64">
        <v>124</v>
      </c>
      <c r="O48" s="65">
        <v>123</v>
      </c>
      <c r="P48" s="48"/>
      <c r="Q48" s="48"/>
      <c r="R48" s="48"/>
      <c r="S48" s="48"/>
      <c r="T48" s="48"/>
      <c r="U48" s="48"/>
    </row>
    <row r="49" spans="1:21" ht="30.75" customHeight="1" x14ac:dyDescent="0.15">
      <c r="A49" s="48"/>
      <c r="B49" s="1178"/>
      <c r="C49" s="1179"/>
      <c r="D49" s="62"/>
      <c r="E49" s="1155" t="s">
        <v>14</v>
      </c>
      <c r="F49" s="1155"/>
      <c r="G49" s="1155"/>
      <c r="H49" s="1155"/>
      <c r="I49" s="1155"/>
      <c r="J49" s="1156"/>
      <c r="K49" s="63">
        <v>71</v>
      </c>
      <c r="L49" s="64">
        <v>67</v>
      </c>
      <c r="M49" s="64">
        <v>44</v>
      </c>
      <c r="N49" s="64">
        <v>22</v>
      </c>
      <c r="O49" s="65">
        <v>28</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t="s">
        <v>487</v>
      </c>
      <c r="M51" s="64">
        <v>0</v>
      </c>
      <c r="N51" s="64" t="s">
        <v>487</v>
      </c>
      <c r="O51" s="65" t="s">
        <v>487</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784</v>
      </c>
      <c r="L52" s="64">
        <v>766</v>
      </c>
      <c r="M52" s="64">
        <v>713</v>
      </c>
      <c r="N52" s="64">
        <v>674</v>
      </c>
      <c r="O52" s="65">
        <v>623</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610</v>
      </c>
      <c r="L53" s="69">
        <v>639</v>
      </c>
      <c r="M53" s="69">
        <v>591</v>
      </c>
      <c r="N53" s="69">
        <v>579</v>
      </c>
      <c r="O53" s="70">
        <v>636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0l+THStcA5EvzgRDWULBOq1J2HptqymC4NAHi3/M0AgKTYR2KblDe/dnO9r9t2GxQPr4Zb1/7AP40glZdSd6A==" saltValue="hTTs5wAEqjdNHKiMDxCqd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6" t="s">
        <v>30</v>
      </c>
      <c r="C41" s="1197"/>
      <c r="D41" s="105"/>
      <c r="E41" s="1198" t="s">
        <v>31</v>
      </c>
      <c r="F41" s="1198"/>
      <c r="G41" s="1198"/>
      <c r="H41" s="1199"/>
      <c r="I41" s="355">
        <v>11593</v>
      </c>
      <c r="J41" s="356">
        <v>11018</v>
      </c>
      <c r="K41" s="356">
        <v>10744</v>
      </c>
      <c r="L41" s="356">
        <v>10525</v>
      </c>
      <c r="M41" s="357">
        <v>10492</v>
      </c>
    </row>
    <row r="42" spans="2:13" ht="27.75" customHeight="1" x14ac:dyDescent="0.15">
      <c r="B42" s="1186"/>
      <c r="C42" s="1187"/>
      <c r="D42" s="106"/>
      <c r="E42" s="1190" t="s">
        <v>32</v>
      </c>
      <c r="F42" s="1190"/>
      <c r="G42" s="1190"/>
      <c r="H42" s="1191"/>
      <c r="I42" s="358">
        <v>4</v>
      </c>
      <c r="J42" s="359">
        <v>3</v>
      </c>
      <c r="K42" s="359">
        <v>1</v>
      </c>
      <c r="L42" s="359">
        <v>1</v>
      </c>
      <c r="M42" s="360" t="s">
        <v>487</v>
      </c>
    </row>
    <row r="43" spans="2:13" ht="27.75" customHeight="1" x14ac:dyDescent="0.15">
      <c r="B43" s="1186"/>
      <c r="C43" s="1187"/>
      <c r="D43" s="106"/>
      <c r="E43" s="1190" t="s">
        <v>33</v>
      </c>
      <c r="F43" s="1190"/>
      <c r="G43" s="1190"/>
      <c r="H43" s="1191"/>
      <c r="I43" s="358">
        <v>1767</v>
      </c>
      <c r="J43" s="359">
        <v>1719</v>
      </c>
      <c r="K43" s="359">
        <v>1588</v>
      </c>
      <c r="L43" s="359">
        <v>1461</v>
      </c>
      <c r="M43" s="360">
        <v>1382</v>
      </c>
    </row>
    <row r="44" spans="2:13" ht="27.75" customHeight="1" x14ac:dyDescent="0.15">
      <c r="B44" s="1186"/>
      <c r="C44" s="1187"/>
      <c r="D44" s="106"/>
      <c r="E44" s="1190" t="s">
        <v>34</v>
      </c>
      <c r="F44" s="1190"/>
      <c r="G44" s="1190"/>
      <c r="H44" s="1191"/>
      <c r="I44" s="358">
        <v>267</v>
      </c>
      <c r="J44" s="359">
        <v>187</v>
      </c>
      <c r="K44" s="359">
        <v>169</v>
      </c>
      <c r="L44" s="359">
        <v>168</v>
      </c>
      <c r="M44" s="360">
        <v>162</v>
      </c>
    </row>
    <row r="45" spans="2:13" ht="27.75" customHeight="1" x14ac:dyDescent="0.15">
      <c r="B45" s="1186"/>
      <c r="C45" s="1187"/>
      <c r="D45" s="106"/>
      <c r="E45" s="1190" t="s">
        <v>35</v>
      </c>
      <c r="F45" s="1190"/>
      <c r="G45" s="1190"/>
      <c r="H45" s="1191"/>
      <c r="I45" s="358">
        <v>471</v>
      </c>
      <c r="J45" s="359">
        <v>474</v>
      </c>
      <c r="K45" s="359">
        <v>530</v>
      </c>
      <c r="L45" s="359">
        <v>471</v>
      </c>
      <c r="M45" s="360">
        <v>409</v>
      </c>
    </row>
    <row r="46" spans="2:13" ht="27.75" customHeight="1" x14ac:dyDescent="0.15">
      <c r="B46" s="1186"/>
      <c r="C46" s="1187"/>
      <c r="D46" s="107"/>
      <c r="E46" s="1190" t="s">
        <v>36</v>
      </c>
      <c r="F46" s="1190"/>
      <c r="G46" s="1190"/>
      <c r="H46" s="1191"/>
      <c r="I46" s="358" t="s">
        <v>487</v>
      </c>
      <c r="J46" s="359" t="s">
        <v>487</v>
      </c>
      <c r="K46" s="359" t="s">
        <v>487</v>
      </c>
      <c r="L46" s="359" t="s">
        <v>487</v>
      </c>
      <c r="M46" s="360" t="s">
        <v>487</v>
      </c>
    </row>
    <row r="47" spans="2:13" ht="27.75" customHeight="1" x14ac:dyDescent="0.15">
      <c r="B47" s="1186"/>
      <c r="C47" s="1187"/>
      <c r="D47" s="108"/>
      <c r="E47" s="1200" t="s">
        <v>37</v>
      </c>
      <c r="F47" s="1201"/>
      <c r="G47" s="1201"/>
      <c r="H47" s="1202"/>
      <c r="I47" s="358" t="s">
        <v>487</v>
      </c>
      <c r="J47" s="359" t="s">
        <v>487</v>
      </c>
      <c r="K47" s="359" t="s">
        <v>487</v>
      </c>
      <c r="L47" s="359" t="s">
        <v>487</v>
      </c>
      <c r="M47" s="360" t="s">
        <v>487</v>
      </c>
    </row>
    <row r="48" spans="2:13" ht="27.75" customHeight="1" x14ac:dyDescent="0.15">
      <c r="B48" s="1186"/>
      <c r="C48" s="1187"/>
      <c r="D48" s="106"/>
      <c r="E48" s="1190" t="s">
        <v>38</v>
      </c>
      <c r="F48" s="1190"/>
      <c r="G48" s="1190"/>
      <c r="H48" s="1191"/>
      <c r="I48" s="358" t="s">
        <v>487</v>
      </c>
      <c r="J48" s="359" t="s">
        <v>487</v>
      </c>
      <c r="K48" s="359" t="s">
        <v>487</v>
      </c>
      <c r="L48" s="359" t="s">
        <v>487</v>
      </c>
      <c r="M48" s="360" t="s">
        <v>487</v>
      </c>
    </row>
    <row r="49" spans="2:13" ht="27.75" customHeight="1" x14ac:dyDescent="0.15">
      <c r="B49" s="1188"/>
      <c r="C49" s="1189"/>
      <c r="D49" s="106"/>
      <c r="E49" s="1190" t="s">
        <v>39</v>
      </c>
      <c r="F49" s="1190"/>
      <c r="G49" s="1190"/>
      <c r="H49" s="1191"/>
      <c r="I49" s="358" t="s">
        <v>487</v>
      </c>
      <c r="J49" s="359" t="s">
        <v>487</v>
      </c>
      <c r="K49" s="359" t="s">
        <v>487</v>
      </c>
      <c r="L49" s="359" t="s">
        <v>487</v>
      </c>
      <c r="M49" s="360" t="s">
        <v>487</v>
      </c>
    </row>
    <row r="50" spans="2:13" ht="27.75" customHeight="1" x14ac:dyDescent="0.15">
      <c r="B50" s="1184" t="s">
        <v>40</v>
      </c>
      <c r="C50" s="1185"/>
      <c r="D50" s="109"/>
      <c r="E50" s="1190" t="s">
        <v>41</v>
      </c>
      <c r="F50" s="1190"/>
      <c r="G50" s="1190"/>
      <c r="H50" s="1191"/>
      <c r="I50" s="358">
        <v>1790</v>
      </c>
      <c r="J50" s="359">
        <v>1813</v>
      </c>
      <c r="K50" s="359">
        <v>1976</v>
      </c>
      <c r="L50" s="359">
        <v>2092</v>
      </c>
      <c r="M50" s="360">
        <v>2023</v>
      </c>
    </row>
    <row r="51" spans="2:13" ht="27.75" customHeight="1" x14ac:dyDescent="0.15">
      <c r="B51" s="1186"/>
      <c r="C51" s="1187"/>
      <c r="D51" s="106"/>
      <c r="E51" s="1190" t="s">
        <v>42</v>
      </c>
      <c r="F51" s="1190"/>
      <c r="G51" s="1190"/>
      <c r="H51" s="1191"/>
      <c r="I51" s="358">
        <v>85</v>
      </c>
      <c r="J51" s="359">
        <v>49</v>
      </c>
      <c r="K51" s="359">
        <v>13</v>
      </c>
      <c r="L51" s="359">
        <v>9</v>
      </c>
      <c r="M51" s="360">
        <v>15</v>
      </c>
    </row>
    <row r="52" spans="2:13" ht="27.75" customHeight="1" x14ac:dyDescent="0.15">
      <c r="B52" s="1188"/>
      <c r="C52" s="1189"/>
      <c r="D52" s="106"/>
      <c r="E52" s="1190" t="s">
        <v>43</v>
      </c>
      <c r="F52" s="1190"/>
      <c r="G52" s="1190"/>
      <c r="H52" s="1191"/>
      <c r="I52" s="358">
        <v>7357</v>
      </c>
      <c r="J52" s="359">
        <v>6993</v>
      </c>
      <c r="K52" s="359">
        <v>6941</v>
      </c>
      <c r="L52" s="359">
        <v>6581</v>
      </c>
      <c r="M52" s="360">
        <v>6568</v>
      </c>
    </row>
    <row r="53" spans="2:13" ht="27.75" customHeight="1" thickBot="1" x14ac:dyDescent="0.2">
      <c r="B53" s="1192" t="s">
        <v>19</v>
      </c>
      <c r="C53" s="1193"/>
      <c r="D53" s="110"/>
      <c r="E53" s="1194" t="s">
        <v>44</v>
      </c>
      <c r="F53" s="1194"/>
      <c r="G53" s="1194"/>
      <c r="H53" s="1195"/>
      <c r="I53" s="361">
        <v>4871</v>
      </c>
      <c r="J53" s="362">
        <v>4545</v>
      </c>
      <c r="K53" s="362">
        <v>4103</v>
      </c>
      <c r="L53" s="362">
        <v>3944</v>
      </c>
      <c r="M53" s="363">
        <v>3840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xW2WYtPEVHtLfD27CzyTbTagwxz+e84aG4CcojvGHeiO4IJjdhpEnX4Ywtljwus7FIP60KdSXhkWbuFZWg4QTQ==" saltValue="YSKuq5ngyTHRlnQ0Zu4cc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1" t="s">
        <v>46</v>
      </c>
      <c r="D55" s="1211"/>
      <c r="E55" s="1212"/>
      <c r="F55" s="122">
        <v>922</v>
      </c>
      <c r="G55" s="122">
        <v>1008</v>
      </c>
      <c r="H55" s="123">
        <v>974</v>
      </c>
    </row>
    <row r="56" spans="2:8" ht="52.5" customHeight="1" x14ac:dyDescent="0.15">
      <c r="B56" s="124"/>
      <c r="C56" s="1213" t="s">
        <v>47</v>
      </c>
      <c r="D56" s="1213"/>
      <c r="E56" s="1214"/>
      <c r="F56" s="125">
        <v>82</v>
      </c>
      <c r="G56" s="125">
        <v>0</v>
      </c>
      <c r="H56" s="126">
        <v>25</v>
      </c>
    </row>
    <row r="57" spans="2:8" ht="53.25" customHeight="1" x14ac:dyDescent="0.15">
      <c r="B57" s="124"/>
      <c r="C57" s="1215" t="s">
        <v>48</v>
      </c>
      <c r="D57" s="1215"/>
      <c r="E57" s="1216"/>
      <c r="F57" s="127">
        <v>251</v>
      </c>
      <c r="G57" s="127">
        <v>445</v>
      </c>
      <c r="H57" s="128">
        <v>519</v>
      </c>
    </row>
    <row r="58" spans="2:8" ht="45.75" customHeight="1" x14ac:dyDescent="0.15">
      <c r="B58" s="129"/>
      <c r="C58" s="1203" t="s">
        <v>557</v>
      </c>
      <c r="D58" s="1204"/>
      <c r="E58" s="1205"/>
      <c r="F58" s="130">
        <v>207</v>
      </c>
      <c r="G58" s="130">
        <v>398</v>
      </c>
      <c r="H58" s="131">
        <v>474</v>
      </c>
    </row>
    <row r="59" spans="2:8" ht="45.75" customHeight="1" x14ac:dyDescent="0.15">
      <c r="B59" s="129"/>
      <c r="C59" s="1203" t="s">
        <v>558</v>
      </c>
      <c r="D59" s="1204"/>
      <c r="E59" s="1205"/>
      <c r="F59" s="130">
        <v>21</v>
      </c>
      <c r="G59" s="130">
        <v>22</v>
      </c>
      <c r="H59" s="131">
        <v>22</v>
      </c>
    </row>
    <row r="60" spans="2:8" ht="45.75" customHeight="1" x14ac:dyDescent="0.15">
      <c r="B60" s="129"/>
      <c r="C60" s="1203" t="s">
        <v>560</v>
      </c>
      <c r="D60" s="1204"/>
      <c r="E60" s="1205"/>
      <c r="F60" s="130">
        <v>3</v>
      </c>
      <c r="G60" s="130">
        <v>7</v>
      </c>
      <c r="H60" s="131">
        <v>11</v>
      </c>
    </row>
    <row r="61" spans="2:8" ht="45.75" customHeight="1" x14ac:dyDescent="0.15">
      <c r="B61" s="129"/>
      <c r="C61" s="1203" t="s">
        <v>559</v>
      </c>
      <c r="D61" s="1204"/>
      <c r="E61" s="1205"/>
      <c r="F61" s="130">
        <v>9</v>
      </c>
      <c r="G61" s="130">
        <v>7</v>
      </c>
      <c r="H61" s="131">
        <v>6</v>
      </c>
    </row>
    <row r="62" spans="2:8" ht="45.75" customHeight="1" thickBot="1" x14ac:dyDescent="0.2">
      <c r="B62" s="132"/>
      <c r="C62" s="1206" t="s">
        <v>561</v>
      </c>
      <c r="D62" s="1207"/>
      <c r="E62" s="1208"/>
      <c r="F62" s="133">
        <v>1</v>
      </c>
      <c r="G62" s="133">
        <v>3</v>
      </c>
      <c r="H62" s="134">
        <v>5</v>
      </c>
    </row>
    <row r="63" spans="2:8" ht="52.5" customHeight="1" thickBot="1" x14ac:dyDescent="0.2">
      <c r="B63" s="135"/>
      <c r="C63" s="1209" t="s">
        <v>49</v>
      </c>
      <c r="D63" s="1209"/>
      <c r="E63" s="1210"/>
      <c r="F63" s="136">
        <v>1255</v>
      </c>
      <c r="G63" s="136">
        <v>1453</v>
      </c>
      <c r="H63" s="137">
        <v>1518</v>
      </c>
    </row>
    <row r="64" spans="2:8" x14ac:dyDescent="0.15"/>
  </sheetData>
  <sheetProtection algorithmName="SHA-512" hashValue="B8V+FvEIMMrE+mUaCLVKDLSfee5ldK7ofcGfXg6Wq0CKrBRLc4nDJwa8fRLgPX4rcsqPqc4Geg0wi/00tpN+6w==" saltValue="Kd7cR6YyLbZlRoF2l6zB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29682</v>
      </c>
      <c r="E3" s="156"/>
      <c r="F3" s="157">
        <v>51264</v>
      </c>
      <c r="G3" s="158"/>
      <c r="H3" s="159"/>
    </row>
    <row r="4" spans="1:8" x14ac:dyDescent="0.15">
      <c r="A4" s="160"/>
      <c r="B4" s="161"/>
      <c r="C4" s="162"/>
      <c r="D4" s="163">
        <v>18767</v>
      </c>
      <c r="E4" s="164"/>
      <c r="F4" s="165">
        <v>26040</v>
      </c>
      <c r="G4" s="166"/>
      <c r="H4" s="167"/>
    </row>
    <row r="5" spans="1:8" x14ac:dyDescent="0.15">
      <c r="A5" s="148" t="s">
        <v>520</v>
      </c>
      <c r="B5" s="153"/>
      <c r="C5" s="154"/>
      <c r="D5" s="155">
        <v>35390</v>
      </c>
      <c r="E5" s="156"/>
      <c r="F5" s="157">
        <v>52068</v>
      </c>
      <c r="G5" s="158"/>
      <c r="H5" s="159"/>
    </row>
    <row r="6" spans="1:8" x14ac:dyDescent="0.15">
      <c r="A6" s="160"/>
      <c r="B6" s="161"/>
      <c r="C6" s="162"/>
      <c r="D6" s="163">
        <v>12342</v>
      </c>
      <c r="E6" s="164"/>
      <c r="F6" s="165">
        <v>26936</v>
      </c>
      <c r="G6" s="166"/>
      <c r="H6" s="167"/>
    </row>
    <row r="7" spans="1:8" x14ac:dyDescent="0.15">
      <c r="A7" s="148" t="s">
        <v>521</v>
      </c>
      <c r="B7" s="153"/>
      <c r="C7" s="154"/>
      <c r="D7" s="155">
        <v>39153</v>
      </c>
      <c r="E7" s="156"/>
      <c r="F7" s="157">
        <v>47161</v>
      </c>
      <c r="G7" s="158"/>
      <c r="H7" s="159"/>
    </row>
    <row r="8" spans="1:8" x14ac:dyDescent="0.15">
      <c r="A8" s="160"/>
      <c r="B8" s="161"/>
      <c r="C8" s="162"/>
      <c r="D8" s="163">
        <v>13759</v>
      </c>
      <c r="E8" s="164"/>
      <c r="F8" s="165">
        <v>24595</v>
      </c>
      <c r="G8" s="166"/>
      <c r="H8" s="167"/>
    </row>
    <row r="9" spans="1:8" x14ac:dyDescent="0.15">
      <c r="A9" s="148" t="s">
        <v>522</v>
      </c>
      <c r="B9" s="153"/>
      <c r="C9" s="154"/>
      <c r="D9" s="155">
        <v>47530</v>
      </c>
      <c r="E9" s="156"/>
      <c r="F9" s="157">
        <v>43423</v>
      </c>
      <c r="G9" s="158"/>
      <c r="H9" s="159"/>
    </row>
    <row r="10" spans="1:8" x14ac:dyDescent="0.15">
      <c r="A10" s="160"/>
      <c r="B10" s="161"/>
      <c r="C10" s="162"/>
      <c r="D10" s="163">
        <v>21421</v>
      </c>
      <c r="E10" s="164"/>
      <c r="F10" s="165">
        <v>22207</v>
      </c>
      <c r="G10" s="166"/>
      <c r="H10" s="167"/>
    </row>
    <row r="11" spans="1:8" x14ac:dyDescent="0.15">
      <c r="A11" s="148" t="s">
        <v>523</v>
      </c>
      <c r="B11" s="153"/>
      <c r="C11" s="154"/>
      <c r="D11" s="155">
        <v>44036</v>
      </c>
      <c r="E11" s="156"/>
      <c r="F11" s="157">
        <v>45265</v>
      </c>
      <c r="G11" s="158"/>
      <c r="H11" s="159"/>
    </row>
    <row r="12" spans="1:8" x14ac:dyDescent="0.15">
      <c r="A12" s="160"/>
      <c r="B12" s="161"/>
      <c r="C12" s="168"/>
      <c r="D12" s="163">
        <v>37922</v>
      </c>
      <c r="E12" s="164"/>
      <c r="F12" s="165">
        <v>22600</v>
      </c>
      <c r="G12" s="166"/>
      <c r="H12" s="167"/>
    </row>
    <row r="13" spans="1:8" x14ac:dyDescent="0.15">
      <c r="A13" s="148"/>
      <c r="B13" s="153"/>
      <c r="C13" s="169"/>
      <c r="D13" s="170">
        <v>39158</v>
      </c>
      <c r="E13" s="171"/>
      <c r="F13" s="172">
        <v>47836</v>
      </c>
      <c r="G13" s="173"/>
      <c r="H13" s="159"/>
    </row>
    <row r="14" spans="1:8" x14ac:dyDescent="0.15">
      <c r="A14" s="160"/>
      <c r="B14" s="161"/>
      <c r="C14" s="162"/>
      <c r="D14" s="163">
        <v>20842</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4.1100000000000003</v>
      </c>
      <c r="C19" s="174">
        <f>ROUND(VALUE(SUBSTITUTE(実質収支比率等に係る経年分析!G$48,"▲","-")),2)</f>
        <v>4.17</v>
      </c>
      <c r="D19" s="174">
        <f>ROUND(VALUE(SUBSTITUTE(実質収支比率等に係る経年分析!H$48,"▲","-")),2)</f>
        <v>6.48</v>
      </c>
      <c r="E19" s="174">
        <f>ROUND(VALUE(SUBSTITUTE(実質収支比率等に係る経年分析!I$48,"▲","-")),2)</f>
        <v>5.34</v>
      </c>
      <c r="F19" s="174">
        <f>ROUND(VALUE(SUBSTITUTE(実質収支比率等に係る経年分析!J$48,"▲","-")),2)</f>
        <v>5.1100000000000003</v>
      </c>
    </row>
    <row r="20" spans="1:11" x14ac:dyDescent="0.15">
      <c r="A20" s="174" t="s">
        <v>53</v>
      </c>
      <c r="B20" s="174">
        <f>ROUND(VALUE(SUBSTITUTE(実質収支比率等に係る経年分析!F$47,"▲","-")),2)</f>
        <v>18.3</v>
      </c>
      <c r="C20" s="174">
        <f>ROUND(VALUE(SUBSTITUTE(実質収支比率等に係る経年分析!G$47,"▲","-")),2)</f>
        <v>17.2</v>
      </c>
      <c r="D20" s="174">
        <f>ROUND(VALUE(SUBSTITUTE(実質収支比率等に係る経年分析!H$47,"▲","-")),2)</f>
        <v>16.84</v>
      </c>
      <c r="E20" s="174">
        <f>ROUND(VALUE(SUBSTITUTE(実質収支比率等に係る経年分析!I$47,"▲","-")),2)</f>
        <v>18.920000000000002</v>
      </c>
      <c r="F20" s="174">
        <f>ROUND(VALUE(SUBSTITUTE(実質収支比率等に係る経年分析!J$47,"▲","-")),2)</f>
        <v>18.170000000000002</v>
      </c>
    </row>
    <row r="21" spans="1:11" x14ac:dyDescent="0.15">
      <c r="A21" s="174" t="s">
        <v>54</v>
      </c>
      <c r="B21" s="174">
        <f>IF(ISNUMBER(VALUE(SUBSTITUTE(実質収支比率等に係る経年分析!F$49,"▲","-"))),ROUND(VALUE(SUBSTITUTE(実質収支比率等に係る経年分析!F$49,"▲","-")),2),NA())</f>
        <v>0.18</v>
      </c>
      <c r="C21" s="174">
        <f>IF(ISNUMBER(VALUE(SUBSTITUTE(実質収支比率等に係る経年分析!G$49,"▲","-"))),ROUND(VALUE(SUBSTITUTE(実質収支比率等に係る経年分析!G$49,"▲","-")),2),NA())</f>
        <v>1.1100000000000001</v>
      </c>
      <c r="D21" s="174">
        <f>IF(ISNUMBER(VALUE(SUBSTITUTE(実質収支比率等に係る経年分析!H$49,"▲","-"))),ROUND(VALUE(SUBSTITUTE(実質収支比率等に係る経年分析!H$49,"▲","-")),2),NA())</f>
        <v>5.27</v>
      </c>
      <c r="E21" s="174">
        <f>IF(ISNUMBER(VALUE(SUBSTITUTE(実質収支比率等に係る経年分析!I$49,"▲","-"))),ROUND(VALUE(SUBSTITUTE(実質収支比率等に係る経年分析!I$49,"▲","-")),2),NA())</f>
        <v>2.0299999999999998</v>
      </c>
      <c r="F21" s="174">
        <f>IF(ISNUMBER(VALUE(SUBSTITUTE(実質収支比率等に係る経年分析!J$49,"▲","-"))),ROUND(VALUE(SUBSTITUTE(実質収支比率等に係る経年分析!J$49,"▲","-")),2),NA())</f>
        <v>-0.83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0.21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0.34</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0.34</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介護保険特別会計（介護サービス事業）</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住宅新築資金等貸付事業特別会計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0.35</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0.74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0.28999999999999998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0.14000000000000001</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#VALUE!</v>
      </c>
      <c r="G33" s="175" t="e">
        <f>IF(ROUND(VALUE(SUBSTITUTE(連結実質赤字比率に係る赤字・黒字の構成分析!H$37,"▲", "-")), 2) &gt;= 0, ABS(ROUND(VALUE(SUBSTITUTE(連結実質赤字比率に係る赤字・黒字の構成分析!H$37,"▲", "-")), 2)), NA())</f>
        <v>#VALUE!</v>
      </c>
      <c r="H33" s="175" t="e">
        <f>IF(ROUND(VALUE(SUBSTITUTE(連結実質赤字比率に係る赤字・黒字の構成分析!I$37,"▲", "-")), 2) &lt; 0, ABS(ROUND(VALUE(SUBSTITUTE(連結実質赤字比率に係る赤字・黒字の構成分析!I$37,"▲", "-")), 2)), NA())</f>
        <v>#VALUE!</v>
      </c>
      <c r="I33" s="175" t="e">
        <f>IF(ROUND(VALUE(SUBSTITUTE(連結実質赤字比率に係る赤字・黒字の構成分析!I$37,"▲", "-")), 2) &gt;= 0, ABS(ROUND(VALUE(SUBSTITUTE(連結実質赤字比率に係る赤字・黒字の構成分析!I$37,"▲", "-")), 2)), NA())</f>
        <v>#VALUE!</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1.34</v>
      </c>
    </row>
    <row r="34" spans="1:16" x14ac:dyDescent="0.15">
      <c r="A34" s="175" t="str">
        <f>IF(連結実質赤字比率に係る赤字・黒字の構成分析!C$36="",NA(),連結実質赤字比率に係る赤字・黒字の構成分析!C$36)</f>
        <v>介護保険特別会計（保険事業）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1.73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1.44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4.0999999999999996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4.1500000000000004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6.44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5.33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5.0999999999999996</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22.75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22.12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19.73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18.47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13.49</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784</v>
      </c>
      <c r="E42" s="176"/>
      <c r="F42" s="176"/>
      <c r="G42" s="176">
        <f>'実質公債費比率（分子）の構造'!L$52</f>
        <v>766</v>
      </c>
      <c r="H42" s="176"/>
      <c r="I42" s="176"/>
      <c r="J42" s="176">
        <f>'実質公債費比率（分子）の構造'!M$52</f>
        <v>713</v>
      </c>
      <c r="K42" s="176"/>
      <c r="L42" s="176"/>
      <c r="M42" s="176">
        <f>'実質公債費比率（分子）の構造'!N$52</f>
        <v>674</v>
      </c>
      <c r="N42" s="176"/>
      <c r="O42" s="176"/>
      <c r="P42" s="176">
        <f>'実質公債費比率（分子）の構造'!O$52</f>
        <v>623</v>
      </c>
    </row>
    <row r="43" spans="1:16" x14ac:dyDescent="0.15">
      <c r="A43" s="176" t="s">
        <v>16</v>
      </c>
      <c r="B43" s="176">
        <f>'実質公債費比率（分子）の構造'!K$51</f>
        <v>0</v>
      </c>
      <c r="C43" s="176"/>
      <c r="D43" s="176"/>
      <c r="E43" s="176" t="str">
        <f>'実質公債費比率（分子）の構造'!L$51</f>
        <v>-</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71</v>
      </c>
      <c r="C45" s="176"/>
      <c r="D45" s="176"/>
      <c r="E45" s="176">
        <f>'実質公債費比率（分子）の構造'!L$49</f>
        <v>67</v>
      </c>
      <c r="F45" s="176"/>
      <c r="G45" s="176"/>
      <c r="H45" s="176">
        <f>'実質公債費比率（分子）の構造'!M$49</f>
        <v>44</v>
      </c>
      <c r="I45" s="176"/>
      <c r="J45" s="176"/>
      <c r="K45" s="176">
        <f>'実質公債費比率（分子）の構造'!N$49</f>
        <v>22</v>
      </c>
      <c r="L45" s="176"/>
      <c r="M45" s="176"/>
      <c r="N45" s="176">
        <f>'実質公債費比率（分子）の構造'!O$49</f>
        <v>28</v>
      </c>
      <c r="O45" s="176"/>
      <c r="P45" s="176"/>
    </row>
    <row r="46" spans="1:16" x14ac:dyDescent="0.15">
      <c r="A46" s="176" t="s">
        <v>64</v>
      </c>
      <c r="B46" s="176">
        <f>'実質公債費比率（分子）の構造'!K$48</f>
        <v>131</v>
      </c>
      <c r="C46" s="176"/>
      <c r="D46" s="176"/>
      <c r="E46" s="176">
        <f>'実質公債費比率（分子）の構造'!L$48</f>
        <v>126</v>
      </c>
      <c r="F46" s="176"/>
      <c r="G46" s="176"/>
      <c r="H46" s="176">
        <f>'実質公債費比率（分子）の構造'!M$48</f>
        <v>119</v>
      </c>
      <c r="I46" s="176"/>
      <c r="J46" s="176"/>
      <c r="K46" s="176">
        <f>'実質公債費比率（分子）の構造'!N$48</f>
        <v>124</v>
      </c>
      <c r="L46" s="176"/>
      <c r="M46" s="176"/>
      <c r="N46" s="176">
        <f>'実質公債費比率（分子）の構造'!O$48</f>
        <v>123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1192</v>
      </c>
      <c r="C49" s="176"/>
      <c r="D49" s="176"/>
      <c r="E49" s="176">
        <f>'実質公債費比率（分子）の構造'!L$45</f>
        <v>1212</v>
      </c>
      <c r="F49" s="176"/>
      <c r="G49" s="176"/>
      <c r="H49" s="176">
        <f>'実質公債費比率（分子）の構造'!M$45</f>
        <v>1141</v>
      </c>
      <c r="I49" s="176"/>
      <c r="J49" s="176"/>
      <c r="K49" s="176">
        <f>'実質公債費比率（分子）の構造'!N$45</f>
        <v>1107</v>
      </c>
      <c r="L49" s="176"/>
      <c r="M49" s="176"/>
      <c r="N49" s="176">
        <f>'実質公債費比率（分子）の構造'!O$45</f>
        <v>1108</v>
      </c>
      <c r="O49" s="176"/>
      <c r="P49" s="176"/>
    </row>
    <row r="50" spans="1:16" x14ac:dyDescent="0.15">
      <c r="A50" s="176" t="s">
        <v>67</v>
      </c>
      <c r="B50" s="176" t="e">
        <f>NA()</f>
        <v>#N/A</v>
      </c>
      <c r="C50" s="176">
        <f>IF(ISNUMBER('実質公債費比率（分子）の構造'!K$53),'実質公債費比率（分子）の構造'!K$53,NA())</f>
        <v>610</v>
      </c>
      <c r="D50" s="176" t="e">
        <f>NA()</f>
        <v>#N/A</v>
      </c>
      <c r="E50" s="176" t="e">
        <f>NA()</f>
        <v>#N/A</v>
      </c>
      <c r="F50" s="176">
        <f>IF(ISNUMBER('実質公債費比率（分子）の構造'!L$53),'実質公債費比率（分子）の構造'!L$53,NA())</f>
        <v>639</v>
      </c>
      <c r="G50" s="176" t="e">
        <f>NA()</f>
        <v>#N/A</v>
      </c>
      <c r="H50" s="176" t="e">
        <f>NA()</f>
        <v>#N/A</v>
      </c>
      <c r="I50" s="176">
        <f>IF(ISNUMBER('実質公債費比率（分子）の構造'!M$53),'実質公債費比率（分子）の構造'!M$53,NA())</f>
        <v>591</v>
      </c>
      <c r="J50" s="176" t="e">
        <f>NA()</f>
        <v>#N/A</v>
      </c>
      <c r="K50" s="176" t="e">
        <f>NA()</f>
        <v>#N/A</v>
      </c>
      <c r="L50" s="176">
        <f>IF(ISNUMBER('実質公債費比率（分子）の構造'!N$53),'実質公債費比率（分子）の構造'!N$53,NA())</f>
        <v>579</v>
      </c>
      <c r="M50" s="176" t="e">
        <f>NA()</f>
        <v>#N/A</v>
      </c>
      <c r="N50" s="176" t="e">
        <f>NA()</f>
        <v>#N/A</v>
      </c>
      <c r="O50" s="176">
        <f>IF(ISNUMBER('実質公債費比率（分子）の構造'!O$53),'実質公債費比率（分子）の構造'!O$53,NA())</f>
        <v>636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7357</v>
      </c>
      <c r="E56" s="175"/>
      <c r="F56" s="175"/>
      <c r="G56" s="175">
        <f>'将来負担比率（分子）の構造'!J$52</f>
        <v>6993</v>
      </c>
      <c r="H56" s="175"/>
      <c r="I56" s="175"/>
      <c r="J56" s="175">
        <f>'将来負担比率（分子）の構造'!K$52</f>
        <v>6941</v>
      </c>
      <c r="K56" s="175"/>
      <c r="L56" s="175"/>
      <c r="M56" s="175">
        <f>'将来負担比率（分子）の構造'!L$52</f>
        <v>6581</v>
      </c>
      <c r="N56" s="175"/>
      <c r="O56" s="175"/>
      <c r="P56" s="175">
        <f>'将来負担比率（分子）の構造'!M$52</f>
        <v>6568</v>
      </c>
    </row>
    <row r="57" spans="1:16" x14ac:dyDescent="0.15">
      <c r="A57" s="175" t="s">
        <v>42</v>
      </c>
      <c r="B57" s="175"/>
      <c r="C57" s="175"/>
      <c r="D57" s="175">
        <f>'将来負担比率（分子）の構造'!I$51</f>
        <v>85</v>
      </c>
      <c r="E57" s="175"/>
      <c r="F57" s="175"/>
      <c r="G57" s="175">
        <f>'将来負担比率（分子）の構造'!J$51</f>
        <v>49</v>
      </c>
      <c r="H57" s="175"/>
      <c r="I57" s="175"/>
      <c r="J57" s="175">
        <f>'将来負担比率（分子）の構造'!K$51</f>
        <v>13</v>
      </c>
      <c r="K57" s="175"/>
      <c r="L57" s="175"/>
      <c r="M57" s="175">
        <f>'将来負担比率（分子）の構造'!L$51</f>
        <v>9</v>
      </c>
      <c r="N57" s="175"/>
      <c r="O57" s="175"/>
      <c r="P57" s="175">
        <f>'将来負担比率（分子）の構造'!M$51</f>
        <v>15</v>
      </c>
    </row>
    <row r="58" spans="1:16" x14ac:dyDescent="0.15">
      <c r="A58" s="175" t="s">
        <v>41</v>
      </c>
      <c r="B58" s="175"/>
      <c r="C58" s="175"/>
      <c r="D58" s="175">
        <f>'将来負担比率（分子）の構造'!I$50</f>
        <v>1790</v>
      </c>
      <c r="E58" s="175"/>
      <c r="F58" s="175"/>
      <c r="G58" s="175">
        <f>'将来負担比率（分子）の構造'!J$50</f>
        <v>1813</v>
      </c>
      <c r="H58" s="175"/>
      <c r="I58" s="175"/>
      <c r="J58" s="175">
        <f>'将来負担比率（分子）の構造'!K$50</f>
        <v>1976</v>
      </c>
      <c r="K58" s="175"/>
      <c r="L58" s="175"/>
      <c r="M58" s="175">
        <f>'将来負担比率（分子）の構造'!L$50</f>
        <v>2092</v>
      </c>
      <c r="N58" s="175"/>
      <c r="O58" s="175"/>
      <c r="P58" s="175">
        <f>'将来負担比率（分子）の構造'!M$50</f>
        <v>2023</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471</v>
      </c>
      <c r="C62" s="175"/>
      <c r="D62" s="175"/>
      <c r="E62" s="175">
        <f>'将来負担比率（分子）の構造'!J$45</f>
        <v>474</v>
      </c>
      <c r="F62" s="175"/>
      <c r="G62" s="175"/>
      <c r="H62" s="175">
        <f>'将来負担比率（分子）の構造'!K$45</f>
        <v>530</v>
      </c>
      <c r="I62" s="175"/>
      <c r="J62" s="175"/>
      <c r="K62" s="175">
        <f>'将来負担比率（分子）の構造'!L$45</f>
        <v>471</v>
      </c>
      <c r="L62" s="175"/>
      <c r="M62" s="175"/>
      <c r="N62" s="175">
        <f>'将来負担比率（分子）の構造'!M$45</f>
        <v>409</v>
      </c>
      <c r="O62" s="175"/>
      <c r="P62" s="175"/>
    </row>
    <row r="63" spans="1:16" x14ac:dyDescent="0.15">
      <c r="A63" s="175" t="s">
        <v>34</v>
      </c>
      <c r="B63" s="175">
        <f>'将来負担比率（分子）の構造'!I$44</f>
        <v>267</v>
      </c>
      <c r="C63" s="175"/>
      <c r="D63" s="175"/>
      <c r="E63" s="175">
        <f>'将来負担比率（分子）の構造'!J$44</f>
        <v>187</v>
      </c>
      <c r="F63" s="175"/>
      <c r="G63" s="175"/>
      <c r="H63" s="175">
        <f>'将来負担比率（分子）の構造'!K$44</f>
        <v>169</v>
      </c>
      <c r="I63" s="175"/>
      <c r="J63" s="175"/>
      <c r="K63" s="175">
        <f>'将来負担比率（分子）の構造'!L$44</f>
        <v>168</v>
      </c>
      <c r="L63" s="175"/>
      <c r="M63" s="175"/>
      <c r="N63" s="175">
        <f>'将来負担比率（分子）の構造'!M$44</f>
        <v>162</v>
      </c>
      <c r="O63" s="175"/>
      <c r="P63" s="175"/>
    </row>
    <row r="64" spans="1:16" x14ac:dyDescent="0.15">
      <c r="A64" s="175" t="s">
        <v>33</v>
      </c>
      <c r="B64" s="175">
        <f>'将来負担比率（分子）の構造'!I$43</f>
        <v>1767</v>
      </c>
      <c r="C64" s="175"/>
      <c r="D64" s="175"/>
      <c r="E64" s="175">
        <f>'将来負担比率（分子）の構造'!J$43</f>
        <v>1719</v>
      </c>
      <c r="F64" s="175"/>
      <c r="G64" s="175"/>
      <c r="H64" s="175">
        <f>'将来負担比率（分子）の構造'!K$43</f>
        <v>1588</v>
      </c>
      <c r="I64" s="175"/>
      <c r="J64" s="175"/>
      <c r="K64" s="175">
        <f>'将来負担比率（分子）の構造'!L$43</f>
        <v>1461</v>
      </c>
      <c r="L64" s="175"/>
      <c r="M64" s="175"/>
      <c r="N64" s="175">
        <f>'将来負担比率（分子）の構造'!M$43</f>
        <v>1382</v>
      </c>
      <c r="O64" s="175"/>
      <c r="P64" s="175"/>
    </row>
    <row r="65" spans="1:16" x14ac:dyDescent="0.15">
      <c r="A65" s="175" t="s">
        <v>32</v>
      </c>
      <c r="B65" s="175">
        <f>'将来負担比率（分子）の構造'!I$42</f>
        <v>4</v>
      </c>
      <c r="C65" s="175"/>
      <c r="D65" s="175"/>
      <c r="E65" s="175">
        <f>'将来負担比率（分子）の構造'!J$42</f>
        <v>3</v>
      </c>
      <c r="F65" s="175"/>
      <c r="G65" s="175"/>
      <c r="H65" s="175">
        <f>'将来負担比率（分子）の構造'!K$42</f>
        <v>1</v>
      </c>
      <c r="I65" s="175"/>
      <c r="J65" s="175"/>
      <c r="K65" s="175">
        <f>'将来負担比率（分子）の構造'!L$42</f>
        <v>1</v>
      </c>
      <c r="L65" s="175"/>
      <c r="M65" s="175"/>
      <c r="N65" s="175" t="str">
        <f>'将来負担比率（分子）の構造'!M$42</f>
        <v>-</v>
      </c>
      <c r="O65" s="175"/>
      <c r="P65" s="175"/>
    </row>
    <row r="66" spans="1:16" x14ac:dyDescent="0.15">
      <c r="A66" s="175" t="s">
        <v>31</v>
      </c>
      <c r="B66" s="175">
        <f>'将来負担比率（分子）の構造'!I$41</f>
        <v>11593</v>
      </c>
      <c r="C66" s="175"/>
      <c r="D66" s="175"/>
      <c r="E66" s="175">
        <f>'将来負担比率（分子）の構造'!J$41</f>
        <v>11018</v>
      </c>
      <c r="F66" s="175"/>
      <c r="G66" s="175"/>
      <c r="H66" s="175">
        <f>'将来負担比率（分子）の構造'!K$41</f>
        <v>10744</v>
      </c>
      <c r="I66" s="175"/>
      <c r="J66" s="175"/>
      <c r="K66" s="175">
        <f>'将来負担比率（分子）の構造'!L$41</f>
        <v>10525</v>
      </c>
      <c r="L66" s="175"/>
      <c r="M66" s="175"/>
      <c r="N66" s="175">
        <f>'将来負担比率（分子）の構造'!M$41</f>
        <v>10492</v>
      </c>
      <c r="O66" s="175"/>
      <c r="P66" s="175"/>
    </row>
    <row r="67" spans="1:16" x14ac:dyDescent="0.15">
      <c r="A67" s="175" t="s">
        <v>71</v>
      </c>
      <c r="B67" s="175" t="e">
        <f>NA()</f>
        <v>#N/A</v>
      </c>
      <c r="C67" s="175">
        <f>IF(ISNUMBER('将来負担比率（分子）の構造'!I$53), IF('将来負担比率（分子）の構造'!I$53 &lt; 0, 0, '将来負担比率（分子）の構造'!I$53), NA())</f>
        <v>4871</v>
      </c>
      <c r="D67" s="175" t="e">
        <f>NA()</f>
        <v>#N/A</v>
      </c>
      <c r="E67" s="175" t="e">
        <f>NA()</f>
        <v>#N/A</v>
      </c>
      <c r="F67" s="175">
        <f>IF(ISNUMBER('将来負担比率（分子）の構造'!J$53), IF('将来負担比率（分子）の構造'!J$53 &lt; 0, 0, '将来負担比率（分子）の構造'!J$53), NA())</f>
        <v>4545</v>
      </c>
      <c r="G67" s="175" t="e">
        <f>NA()</f>
        <v>#N/A</v>
      </c>
      <c r="H67" s="175" t="e">
        <f>NA()</f>
        <v>#N/A</v>
      </c>
      <c r="I67" s="175">
        <f>IF(ISNUMBER('将来負担比率（分子）の構造'!K$53), IF('将来負担比率（分子）の構造'!K$53 &lt; 0, 0, '将来負担比率（分子）の構造'!K$53), NA())</f>
        <v>4103</v>
      </c>
      <c r="J67" s="175" t="e">
        <f>NA()</f>
        <v>#N/A</v>
      </c>
      <c r="K67" s="175" t="e">
        <f>NA()</f>
        <v>#N/A</v>
      </c>
      <c r="L67" s="175">
        <f>IF(ISNUMBER('将来負担比率（分子）の構造'!L$53), IF('将来負担比率（分子）の構造'!L$53 &lt; 0, 0, '将来負担比率（分子）の構造'!L$53), NA())</f>
        <v>3944</v>
      </c>
      <c r="M67" s="175" t="e">
        <f>NA()</f>
        <v>#N/A</v>
      </c>
      <c r="N67" s="175" t="e">
        <f>NA()</f>
        <v>#N/A</v>
      </c>
      <c r="O67" s="175">
        <f>IF(ISNUMBER('将来負担比率（分子）の構造'!M$53), IF('将来負担比率（分子）の構造'!M$53 &lt; 0, 0, '将来負担比率（分子）の構造'!M$53), NA())</f>
        <v>3840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922</v>
      </c>
      <c r="C72" s="179">
        <f>基金残高に係る経年分析!G55</f>
        <v>1008</v>
      </c>
      <c r="D72" s="179">
        <f>基金残高に係る経年分析!H55</f>
        <v>974</v>
      </c>
    </row>
    <row r="73" spans="1:16" x14ac:dyDescent="0.15">
      <c r="A73" s="178" t="s">
        <v>74</v>
      </c>
      <c r="B73" s="179">
        <f>基金残高に係る経年分析!F56</f>
        <v>82</v>
      </c>
      <c r="C73" s="179">
        <f>基金残高に係る経年分析!G56</f>
        <v>0</v>
      </c>
      <c r="D73" s="179">
        <f>基金残高に係る経年分析!H56</f>
        <v>25</v>
      </c>
    </row>
    <row r="74" spans="1:16" x14ac:dyDescent="0.15">
      <c r="A74" s="178" t="s">
        <v>75</v>
      </c>
      <c r="B74" s="179">
        <f>基金残高に係る経年分析!F57</f>
        <v>251</v>
      </c>
      <c r="C74" s="179">
        <f>基金残高に係る経年分析!G57</f>
        <v>445</v>
      </c>
      <c r="D74" s="179">
        <f>基金残高に係る経年分析!H57</f>
        <v>519</v>
      </c>
    </row>
  </sheetData>
  <sheetProtection algorithmName="SHA-512" hashValue="y0n0J6Dm3qdjrhP8BOEN7O45fzykKcHDkQ4ueOGIoYG832p67ZmhpE4y1cPSALvP59mVpPhcQFJxvD8bPmeE5Q==" saltValue="ZrZgOsXJlqq64NQGrFA1L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宇都宮　翼</cp:lastModifiedBy>
  <cp:lastPrinted>2025-03-26T00:21:13Z</cp:lastPrinted>
  <dcterms:created xsi:type="dcterms:W3CDTF">2025-02-19T03:48:50Z</dcterms:created>
  <dcterms:modified xsi:type="dcterms:W3CDTF">2025-03-26T00:21:18Z</dcterms:modified>
  <cp:category/>
</cp:coreProperties>
</file>