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670F3318-01E7-49D6-9E5C-F3411EC79C7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DB102" i="12"/>
  <c r="CR102" i="12"/>
  <c r="AU88" i="12" l="1"/>
  <c r="AP88" i="12"/>
  <c r="AF88"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C36" i="10" s="1"/>
  <c r="C37"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<sst xmlns="http://schemas.openxmlformats.org/spreadsheetml/2006/main" count="1100" uniqueCount="566">
  <si>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</si>
  <si>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</si>
  <si>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</si>
  <si>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</si>
  <si>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</si>
  <si>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</si>
  <si>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</si>
  <si>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</si>
  <si>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</si>
  <si>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</si>
  <si>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</si>
  <si>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</si>
  <si>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</si>
  <si>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</si>
  <si>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</si>
  <si>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</si>
  <si>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</si>
  <si>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</si>
  <si>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</si>
  <si>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</si>
  <si>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</si>
  <si>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</si>
  <si>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</si>
  <si>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</si>
  <si>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</si>
  <si>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</si>
  <si>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</si>
  <si>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</si>
  <si>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</si>
  <si>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</si>
  <si>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</si>
  <si>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</si>
  <si>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</si>
  <si>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</si>
  <si>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</si>
  <si>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</si>
  <si>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</si>
  <si>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</si>
  <si>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</si>
  <si>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</si>
  <si>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</si>
  <si>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</si>
  <si>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</si>
  <si>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</si>
  <si>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</si>
  <si>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</si>
  <si>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</si>
  <si>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</si>
  <si>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</si>
  <si>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</si>
  <si>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</si>
  <si>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</si>
  <si>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</si>
  <si>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</si>
  <si>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</si>
  <si>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</si>
  <si>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</si>
  <si>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</si>
  <si>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</si>
  <si>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</si>
  <si>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</si>
  <si>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</si>
  <si>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</si>
  <si>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</si>
  <si>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</si>
  <si>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</si>
  <si>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</si>
  <si>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</si>
  <si>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</si>
  <si>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</si>
  <si>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</si>
  <si>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</si>
  <si>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</si>
  <si>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</si>
  <si>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</si>
  <si>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</si>
  <si>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</si>
  <si>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</si>
  <si>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</si>
  <si>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</si>
  <si>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</si>
  <si>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</si>
  <si>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</si>
  <si>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</si>
  <si>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</si>
  <si>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</si>
  <si>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</si>
  <si>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</si>
  <si>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</si>
  <si>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</si>
  <si>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</si>
  <si>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</si>
  <si>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</si>
  <si>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</si>
  <si>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</si>
  <si>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</si>
  <si>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</si>
  <si>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</si>
  <si>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</si>
  <si>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</si>
  <si>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</si>
  <si>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</si>
  <si>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</si>
  <si>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</si>
  <si>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</si>
  <si>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</si>
  <si>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</si>
  <si>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</si>
  <si>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</si>
  <si>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</si>
  <si>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</si>
  <si>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</si>
  <si>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</si>
  <si>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</si>
  <si>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</si>
  <si>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</si>
  <si>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</si>
  <si>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</si>
  <si>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</si>
  <si>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</si>
  <si>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</si>
  <si>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</si>
  <si>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</si>
  <si>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</si>
  <si>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</si>
  <si>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</si>
  <si>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</si>
  <si>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</si>
  <si>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</si>
  <si>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</si>
  <si>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</si>
  <si>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</si>
  <si>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</si>
  <si>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</si>
  <si>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</si>
  <si>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</si>
  <si>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</si>
  <si>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</si>
  <si>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</si>
  <si>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</si>
  <si>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</si>
  <si>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</si>
  <si>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</si>
  <si>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</si>
  <si>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</si>
  <si>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</si>
  <si>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</si>
  <si>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</si>
  <si>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</si>
  <si>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</si>
  <si>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</si>
  <si>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</si>
  <si>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</si>
  <si>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</si>
  <si>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</si>
  <si>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</si>
  <si>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</si>
  <si>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</si>
  <si>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</si>
  <si>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</si>
  <si>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</si>
  <si>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</si>
  <si>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</si>
  <si>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</si>
  <si>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</si>
  <si>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</si>
  <si>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</si>
  <si>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</si>
  <si>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</si>
  <si>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</si>
  <si>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</si>
  <si>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</si>
  <si>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</si>
  <si>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</si>
  <si>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</si>
  <si>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</si>
  <si>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</si>
  <si>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</si>
  <si>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</si>
  <si>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</si>
  <si>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</si>
  <si>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</si>
  <si>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</si>
  <si>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</si>
  <si>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</si>
  <si>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</si>
  <si>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</si>
  <si>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</si>
  <si>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</si>
  <si>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</si>
  <si>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</si>
  <si>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</si>
  <si>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</si>
  <si>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</si>
  <si>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</si>
  <si>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</si>
  <si>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</si>
  <si>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</si>
  <si>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</si>
  <si>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</si>
  <si>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</si>
  <si>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</si>
  <si>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</si>
  <si>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奈良県大淀町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</si>
  <si>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</si>
  <si>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</si>
  <si>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</si>
  <si>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</si>
  <si>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</si>
  <si>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</si>
  <si>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</si>
  <si>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</si>
  <si>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</si>
  <si>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</si>
  <si>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</si>
  <si>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</si>
  <si>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</si>
  <si>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</si>
  <si>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</si>
  <si>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</si>
  <si>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</si>
  <si>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</si>
  <si>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</si>
  <si>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</si>
  <si>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</si>
  <si>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</si>
  <si>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</si>
  <si>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</si>
  <si>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</si>
  <si>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</si>
  <si>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</si>
  <si>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</si>
  <si>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</si>
  <si>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</si>
  <si>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</si>
  <si>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</si>
  <si>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</si>
  <si>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</si>
  <si>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</si>
  <si>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</si>
  <si>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</si>
  <si>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</si>
  <si>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</si>
  <si>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</si>
  <si>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</si>
  <si>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</si>
  <si>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</si>
  <si>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</si>
  <si>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</si>
  <si>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</si>
  <si>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</si>
  <si>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</si>
  <si>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</si>
  <si>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</si>
  <si>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</si>
  <si>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</si>
  <si>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</si>
  <si>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</si>
  <si>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</si>
  <si>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</si>
  <si>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</si>
  <si>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</si>
  <si>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</si>
  <si>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</si>
  <si>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</si>
  <si>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</si>
  <si>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</si>
  <si>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</si>
  <si>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</si>
  <si>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</si>
  <si>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</si>
  <si>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</si>
  <si>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</si>
  <si>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</si>
  <si>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</si>
  <si>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</si>
  <si>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</si>
  <si>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</si>
  <si>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</si>
  <si>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</si>
  <si>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</si>
  <si>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</si>
  <si>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</si>
  <si>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</si>
  <si>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</si>
  <si>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</si>
  <si>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</si>
  <si>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</si>
  <si>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</si>
  <si>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</si>
  <si>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</si>
  <si>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</si>
  <si>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</si>
  <si>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</si>
  <si>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</si>
  <si>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</si>
  <si>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</si>
  <si>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</si>
  <si>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</si>
  <si>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</si>
  <si>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</si>
  <si>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</si>
  <si>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</si>
  <si>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</si>
  <si>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</si>
  <si>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</si>
  <si>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</si>
  <si>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</si>
  <si>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</si>
  <si>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</si>
  <si>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</si>
  <si>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</si>
  <si>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</si>
  <si>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</si>
  <si>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</si>
  <si>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</si>
  <si>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</si>
  <si>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</si>
  <si>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</si>
  <si>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</si>
  <si>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</si>
  <si>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</si>
  <si>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</si>
  <si>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</si>
  <si>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</si>
  <si>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</si>
  <si>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</si>
  <si>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</si>
  <si>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</si>
  <si>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</si>
  <si>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</si>
  <si>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</si>
  <si>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</si>
  <si>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</si>
  <si>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</si>
  <si>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</si>
  <si>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</si>
  <si>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</si>
  <si>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</si>
  <si>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</si>
  <si>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</si>
  <si>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</si>
  <si>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</si>
  <si>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</si>
  <si>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</si>
  <si>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</si>
  <si>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</si>
  <si>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</si>
  <si>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</si>
  <si>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</si>
  <si>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</si>
  <si>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</si>
  <si>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</si>
  <si>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</si>
  <si>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奈良県大淀町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</si>
  <si>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</si>
  <si>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</si>
  <si>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</si>
  <si>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</si>
  <si>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</si>
  <si>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</si>
  <si>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</si>
  <si>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</si>
  <si>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</si>
  <si>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</si>
  <si>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</si>
  <si>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</si>
  <si>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</si>
  <si>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</si>
  <si>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</si>
  <si>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</si>
  <si>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</si>
  <si>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</si>
  <si>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</si>
  <si>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</si>
  <si>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</si>
  <si>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</si>
  <si>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</si>
  <si>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</si>
  <si>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</si>
  <si>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</si>
  <si>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</si>
  <si>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</si>
  <si>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</si>
  <si>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</si>
  <si>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</si>
  <si>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</si>
  <si>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</si>
  <si>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</si>
  <si>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</si>
  <si>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</si>
  <si>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</si>
  <si>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</si>
  <si>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</si>
  <si>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</si>
  <si>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</si>
  <si>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</si>
  <si>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</si>
  <si>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</si>
  <si>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</si>
  <si>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</si>
  <si>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</si>
  <si>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</si>
  <si>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</si>
  <si>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</si>
  <si>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</si>
  <si>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</si>
  <si>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</si>
  <si>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</si>
  <si>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</si>
  <si>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</si>
  <si>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</si>
  <si>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</si>
  <si>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</si>
  <si>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</si>
  <si>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</si>
  <si>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</si>
  <si>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</si>
  <si>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</si>
  <si>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</si>
  <si>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</si>
  <si>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</si>
  <si>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</si>
  <si>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</si>
  <si>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</si>
  <si>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</si>
  <si>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</si>
  <si>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</si>
  <si>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</si>
  <si>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</si>
  <si>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</si>
  <si>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</si>
  <si>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</si>
  <si>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</si>
  <si>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</si>
  <si>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</si>
  <si>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</si>
  <si>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</si>
  <si>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</si>
  <si>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</si>
  <si>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</si>
  <si>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</si>
  <si>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</si>
  <si>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</si>
  <si>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</si>
  <si>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</si>
  <si>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</si>
  <si>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</si>
  <si>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</si>
  <si>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</si>
  <si>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</si>
  <si>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</si>
  <si>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</si>
  <si>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</si>
  <si>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</si>
  <si>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</si>
  <si>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</si>
  <si>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</si>
  <si>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</si>
  <si>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</si>
  <si>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</si>
  <si>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</si>
  <si>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</si>
  <si>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</si>
  <si>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</si>
  <si>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</si>
  <si>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</si>
  <si>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</si>
  <si>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</si>
  <si>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</si>
  <si>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</si>
  <si>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</si>
  <si>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</si>
  <si>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</si>
  <si>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</si>
  <si>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</si>
  <si>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</si>
  <si>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</si>
  <si>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</si>
  <si>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</si>
  <si>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</si>
  <si>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</si>
  <si>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</si>
  <si>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</si>
  <si>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</si>
  <si>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</si>
  <si>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</si>
  <si>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</si>
  <si>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</si>
  <si>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</si>
  <si>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</si>
  <si>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</si>
  <si>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</si>
  <si>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</si>
  <si>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</si>
  <si>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</si>
  <si>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</si>
  <si>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</si>
  <si>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</si>
  <si>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</si>
  <si>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</si>
  <si>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</si>
  <si>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</si>
  <si>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</si>
  <si>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</si>
  <si>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</si>
  <si>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</si>
  <si>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</si>
  <si>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</si>
  <si>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</si>
  <si>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</si>
  <si>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</si>
  <si>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</si>
  <si>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</si>
  <si>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</si>
  <si>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</si>
  <si>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</si>
  <si>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</si>
  <si>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</si>
  <si>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</si>
  <si>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</si>
  <si>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</si>
  <si>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</si>
  <si>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</si>
  <si>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</si>
  <si>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</si>
  <si>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</si>
  <si>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</si>
  <si>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</si>
  <si>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</si>
  <si>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</si>
  <si>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</si>
  <si>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7.54</t>
  </si>
  <si>
    <t>▲ 2.52</t>
  </si>
  <si>
    <t>水道事業会計</t>
  </si>
  <si>
    <t>下水道事業会計</t>
  </si>
  <si>
    <t>一般会計</t>
  </si>
  <si>
    <t>介護保険事業特別会計</t>
  </si>
  <si>
    <t>国民健康保険事業特別会計</t>
  </si>
  <si>
    <t>後期高齢者医療特別会計</t>
  </si>
  <si>
    <t>住宅改修資金等貸付金特別会計</t>
  </si>
  <si>
    <t>公園墓地維持管理特別会計</t>
  </si>
  <si>
    <t>その他会計（赤字）</t>
  </si>
  <si>
    <t>その他会計（黒字）</t>
  </si>
  <si>
    <t>R01</t>
    <phoneticPr fontId="5"/>
  </si>
  <si>
    <t>R02</t>
    <phoneticPr fontId="5"/>
  </si>
  <si>
    <t>R03</t>
    <phoneticPr fontId="5"/>
  </si>
  <si>
    <t>R04</t>
    <phoneticPr fontId="5"/>
  </si>
  <si>
    <t>R05</t>
    <phoneticPr fontId="5"/>
  </si>
  <si>
    <t>-</t>
    <phoneticPr fontId="10"/>
  </si>
  <si>
    <t>-</t>
    <phoneticPr fontId="10"/>
  </si>
  <si>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</si>
  <si>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</si>
  <si>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</si>
  <si>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</si>
  <si>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</si>
  <si>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</si>
  <si>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</si>
  <si>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</si>
  <si>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</si>
  <si>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</si>
  <si>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地域振興基金</t>
    <rPh sb="0" eb="2">
      <t>チイキ</t>
    </rPh>
    <rPh sb="2" eb="4">
      <t>シンコウ</t>
    </rPh>
    <rPh sb="4" eb="6">
      <t>キキン</t>
    </rPh>
    <phoneticPr fontId="5"/>
  </si>
  <si>
    <t>特定事業資金積立基金</t>
    <rPh sb="0" eb="2">
      <t>トクテイ</t>
    </rPh>
    <rPh sb="2" eb="4">
      <t>ジギョウ</t>
    </rPh>
    <rPh sb="4" eb="6">
      <t>シキン</t>
    </rPh>
    <rPh sb="6" eb="8">
      <t>ツミタテ</t>
    </rPh>
    <rPh sb="8" eb="10">
      <t>キキン</t>
    </rPh>
    <phoneticPr fontId="2"/>
  </si>
  <si>
    <t>ふるさと創生整備基金</t>
    <rPh sb="4" eb="6">
      <t>ソウセイ</t>
    </rPh>
    <rPh sb="6" eb="8">
      <t>セイビ</t>
    </rPh>
    <rPh sb="8" eb="10">
      <t>キキン</t>
    </rPh>
    <phoneticPr fontId="2"/>
  </si>
  <si>
    <t>公園墓地維持管理積立基金</t>
    <rPh sb="0" eb="2">
      <t>コウエン</t>
    </rPh>
    <rPh sb="2" eb="4">
      <t>ボチ</t>
    </rPh>
    <rPh sb="4" eb="6">
      <t>イジ</t>
    </rPh>
    <rPh sb="6" eb="8">
      <t>カンリ</t>
    </rPh>
    <rPh sb="8" eb="9">
      <t>ツ</t>
    </rPh>
    <rPh sb="9" eb="10">
      <t>タ</t>
    </rPh>
    <rPh sb="10" eb="12">
      <t>キキン</t>
    </rPh>
    <phoneticPr fontId="2"/>
  </si>
  <si>
    <t>住宅改修資金等運用基金</t>
    <rPh sb="0" eb="2">
      <t>ジュウタク</t>
    </rPh>
    <rPh sb="2" eb="4">
      <t>カイシュウ</t>
    </rPh>
    <rPh sb="4" eb="6">
      <t>シキン</t>
    </rPh>
    <rPh sb="6" eb="7">
      <t>トウ</t>
    </rPh>
    <rPh sb="7" eb="9">
      <t>ウンヨウ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</si>
</sst>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4A6D-4400-A5E5-B0E227E769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26242</c:v>
                </c:pt>
                <c:pt idx="1">
                  <c:v>28104</c:v>
                </c:pt>
                <c:pt idx="2">
                  <c:v>41146</c:v>
                </c:pt>
                <c:pt idx="3">
                  <c:v>59104</c:v>
                </c:pt>
                <c:pt idx="4">
                  <c:v>46054</c:v>
                </c:pt>
              </c:numCache>
            </c:numRef>
          </c:val>
          <c:smooth val="0"/>
          <c:extLst>
            <c:ext xmlns:c16="http://schemas.microsoft.com/office/drawing/2014/chart" uri="{C3380CC4-5D6E-409C-BE32-E72D297353CC}">
              <c16:uniqueId val="{00000001-4A6D-4400-A5E5-B0E227E769EA}"/>
            </c:ext>
          </c:extLst>
        </c:ser>
        <c:dLbls>
          <c:showLegendKey val="0"/>
          <c:showVal val="0"/>
          <c:showCatName val="0"/>
          <c:showSerName val="0"/>
          <c:showPercent val="0"/>
          <c:showBubbleSize val="0"/>
        </c:dLbls>
        <c:marker val="1"/>
        <c:smooth val="0"/>
        <c:axId val="265314832"/>
        <c:axId val="248720744"/>
      </c:lineChart>
      <c:catAx>
        <c:axId val="26531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720744"/>
        <c:crosses val="autoZero"/>
        <c:auto val="1"/>
        <c:lblAlgn val="ctr"/>
        <c:lblOffset val="100"/>
        <c:tickLblSkip val="1"/>
        <c:tickMarkSkip val="1"/>
        <c:noMultiLvlLbl val="0"/>
      </c:catAx>
      <c:valAx>
        <c:axId val="248720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1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1.1399999999999999</c:v>
                </c:pt>
                <c:pt idx="1">
                  <c:v>1.25</c:v>
                </c:pt>
                <c:pt idx="2">
                  <c:v>1.21</c:v>
                </c:pt>
                <c:pt idx="3">
                  <c:v>4.0599999999999996</c:v>
                </c:pt>
                <c:pt idx="4">
                  <c:v>1.2</c:v>
                </c:pt>
              </c:numCache>
            </c:numRef>
          </c:val>
          <c:extLst>
            <c:ext xmlns:c16="http://schemas.microsoft.com/office/drawing/2014/chart" uri="{C3380CC4-5D6E-409C-BE32-E72D297353CC}">
              <c16:uniqueId val="{00000000-95E8-4AAA-B67F-85350A149B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23.23</c:v>
                </c:pt>
                <c:pt idx="1">
                  <c:v>28.66</c:v>
                </c:pt>
                <c:pt idx="2">
                  <c:v>27.99</c:v>
                </c:pt>
                <c:pt idx="3">
                  <c:v>29.81</c:v>
                </c:pt>
                <c:pt idx="4">
                  <c:v>34.07</c:v>
                </c:pt>
              </c:numCache>
            </c:numRef>
          </c:val>
          <c:extLst>
            <c:ext xmlns:c16="http://schemas.microsoft.com/office/drawing/2014/chart" uri="{C3380CC4-5D6E-409C-BE32-E72D297353CC}">
              <c16:uniqueId val="{00000001-95E8-4AAA-B67F-85350A149B8D}"/>
            </c:ext>
          </c:extLst>
        </c:ser>
        <c:dLbls>
          <c:showLegendKey val="0"/>
          <c:showVal val="0"/>
          <c:showCatName val="0"/>
          <c:showSerName val="0"/>
          <c:showPercent val="0"/>
          <c:showBubbleSize val="0"/>
        </c:dLbls>
        <c:gapWidth val="250"/>
        <c:overlap val="100"/>
        <c:axId val="268497712"/>
        <c:axId val="269499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-7.54</c:v>
                </c:pt>
                <c:pt idx="1">
                  <c:v>5.74</c:v>
                </c:pt>
                <c:pt idx="2">
                  <c:v>0.34</c:v>
                </c:pt>
                <c:pt idx="3">
                  <c:v>3.15</c:v>
                </c:pt>
                <c:pt idx="4">
                  <c:v>-2.52</c:v>
                </c:pt>
              </c:numCache>
            </c:numRef>
          </c:val>
          <c:smooth val="0"/>
          <c:extLst>
            <c:ext xmlns:c16="http://schemas.microsoft.com/office/drawing/2014/chart" uri="{C3380CC4-5D6E-409C-BE32-E72D297353CC}">
              <c16:uniqueId val="{00000002-95E8-4AAA-B67F-85350A149B8D}"/>
            </c:ext>
          </c:extLst>
        </c:ser>
        <c:dLbls>
          <c:showLegendKey val="0"/>
          <c:showVal val="0"/>
          <c:showCatName val="0"/>
          <c:showSerName val="0"/>
          <c:showPercent val="0"/>
          <c:showBubbleSize val="0"/>
        </c:dLbls>
        <c:marker val="1"/>
        <c:smooth val="0"/>
        <c:axId val="268497712"/>
        <c:axId val="269499336"/>
      </c:lineChart>
      <c:catAx>
        <c:axId val="26849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499336"/>
        <c:crosses val="autoZero"/>
        <c:auto val="1"/>
        <c:lblAlgn val="ctr"/>
        <c:lblOffset val="100"/>
        <c:tickLblSkip val="1"/>
        <c:tickMarkSkip val="1"/>
        <c:noMultiLvlLbl val="0"/>
      </c:catAx>
      <c:valAx>
        <c:axId val="26949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9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C94-4953-A501-784E88031B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4-4953-A501-784E88031BB4}"/>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0.05</c:v>
                </c:pt>
                <c:pt idx="8">
                  <c:v>#N/A</c:v>
                </c:pt>
                <c:pt idx="9">
                  <c:v>0</c:v>
                </c:pt>
              </c:numCache>
            </c:numRef>
          </c:val>
          <c:extLst>
            <c:ext xmlns:c16="http://schemas.microsoft.com/office/drawing/2014/chart" uri="{C3380CC4-5D6E-409C-BE32-E72D297353CC}">
              <c16:uniqueId val="{00000002-DC94-4953-A501-784E88031BB4}"/>
            </c:ext>
          </c:extLst>
        </c:ser>
        <c:ser>
          <c:idx val="3"/>
          <c:order val="3"/>
          <c:tx>
            <c:strRef>
              <c:f>データシート!$A$30</c:f>
              <c:strCache>
                <c:ptCount val="1"/>
                <c:pt idx="0">
                  <c:v>住宅改修資金等貸付金特別会計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0.31</c:v>
                </c:pt>
                <c:pt idx="4">
                  <c:v>#N/A</c:v>
                </c:pt>
                <c:pt idx="5">
                  <c:v>0.28999999999999998</c:v>
                </c:pt>
                <c:pt idx="6">
                  <c:v>#N/A</c:v>
                </c:pt>
                <c:pt idx="7">
                  <c:v>0</c:v>
                </c:pt>
                <c:pt idx="8">
                  <c:v>#N/A</c:v>
                </c:pt>
                <c:pt idx="9">
                  <c:v>0.01</c:v>
                </c:pt>
              </c:numCache>
            </c:numRef>
          </c:val>
          <c:extLst>
            <c:ext xmlns:c16="http://schemas.microsoft.com/office/drawing/2014/chart" uri="{C3380CC4-5D6E-409C-BE32-E72D297353CC}">
              <c16:uniqueId val="{00000003-DC94-4953-A501-784E88031B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DC94-4953-A501-784E88031BB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1.51</c:v>
                </c:pt>
                <c:pt idx="2">
                  <c:v>#N/A</c:v>
                </c:pt>
                <c:pt idx="3">
                  <c:v>0.91</c:v>
                </c:pt>
                <c:pt idx="4">
                  <c:v>#N/A</c:v>
                </c:pt>
                <c:pt idx="5">
                  <c:v>0.61</c:v>
                </c:pt>
                <c:pt idx="6">
                  <c:v>#N/A</c:v>
                </c:pt>
                <c:pt idx="7">
                  <c:v>0.35</c:v>
                </c:pt>
                <c:pt idx="8">
                  <c:v>#N/A</c:v>
                </c:pt>
                <c:pt idx="9">
                  <c:v>0.43</c:v>
                </c:pt>
              </c:numCache>
            </c:numRef>
          </c:val>
          <c:extLst>
            <c:ext xmlns:c16="http://schemas.microsoft.com/office/drawing/2014/chart" uri="{C3380CC4-5D6E-409C-BE32-E72D297353CC}">
              <c16:uniqueId val="{00000005-DC94-4953-A501-784E88031BB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0.87</c:v>
                </c:pt>
                <c:pt idx="4">
                  <c:v>#N/A</c:v>
                </c:pt>
                <c:pt idx="5">
                  <c:v>0.65</c:v>
                </c:pt>
                <c:pt idx="6">
                  <c:v>#N/A</c:v>
                </c:pt>
                <c:pt idx="7">
                  <c:v>0.69</c:v>
                </c:pt>
                <c:pt idx="8">
                  <c:v>#N/A</c:v>
                </c:pt>
                <c:pt idx="9">
                  <c:v>0.43</c:v>
                </c:pt>
              </c:numCache>
            </c:numRef>
          </c:val>
          <c:extLst>
            <c:ext xmlns:c16="http://schemas.microsoft.com/office/drawing/2014/chart" uri="{C3380CC4-5D6E-409C-BE32-E72D297353CC}">
              <c16:uniqueId val="{00000006-DC94-4953-A501-784E88031B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1.02</c:v>
                </c:pt>
                <c:pt idx="2">
                  <c:v>#N/A</c:v>
                </c:pt>
                <c:pt idx="3">
                  <c:v>0.92</c:v>
                </c:pt>
                <c:pt idx="4">
                  <c:v>#N/A</c:v>
                </c:pt>
                <c:pt idx="5">
                  <c:v>0.88</c:v>
                </c:pt>
                <c:pt idx="6">
                  <c:v>#N/A</c:v>
                </c:pt>
                <c:pt idx="7">
                  <c:v>4</c:v>
                </c:pt>
                <c:pt idx="8">
                  <c:v>#N/A</c:v>
                </c:pt>
                <c:pt idx="9">
                  <c:v>1.17</c:v>
                </c:pt>
              </c:numCache>
            </c:numRef>
          </c:val>
          <c:extLst>
            <c:ext xmlns:c16="http://schemas.microsoft.com/office/drawing/2014/chart" uri="{C3380CC4-5D6E-409C-BE32-E72D297353CC}">
              <c16:uniqueId val="{00000007-DC94-4953-A501-784E88031BB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3.09</c:v>
                </c:pt>
                <c:pt idx="2">
                  <c:v>#N/A</c:v>
                </c:pt>
                <c:pt idx="3">
                  <c:v>2.84</c:v>
                </c:pt>
                <c:pt idx="4">
                  <c:v>#N/A</c:v>
                </c:pt>
                <c:pt idx="5">
                  <c:v>2.52</c:v>
                </c:pt>
                <c:pt idx="6">
                  <c:v>#N/A</c:v>
                </c:pt>
                <c:pt idx="7">
                  <c:v>2.2000000000000002</c:v>
                </c:pt>
                <c:pt idx="8">
                  <c:v>#N/A</c:v>
                </c:pt>
                <c:pt idx="9">
                  <c:v>1.83</c:v>
                </c:pt>
              </c:numCache>
            </c:numRef>
          </c:val>
          <c:extLst>
            <c:ext xmlns:c16="http://schemas.microsoft.com/office/drawing/2014/chart" uri="{C3380CC4-5D6E-409C-BE32-E72D297353CC}">
              <c16:uniqueId val="{00000008-DC94-4953-A501-784E88031B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24.47</c:v>
                </c:pt>
                <c:pt idx="2">
                  <c:v>#N/A</c:v>
                </c:pt>
                <c:pt idx="3">
                  <c:v>24.81</c:v>
                </c:pt>
                <c:pt idx="4">
                  <c:v>#N/A</c:v>
                </c:pt>
                <c:pt idx="5">
                  <c:v>23.67</c:v>
                </c:pt>
                <c:pt idx="6">
                  <c:v>#N/A</c:v>
                </c:pt>
                <c:pt idx="7">
                  <c:v>24.48</c:v>
                </c:pt>
                <c:pt idx="8">
                  <c:v>#N/A</c:v>
                </c:pt>
                <c:pt idx="9">
                  <c:v>24.91</c:v>
                </c:pt>
              </c:numCache>
            </c:numRef>
          </c:val>
          <c:extLst>
            <c:ext xmlns:c16="http://schemas.microsoft.com/office/drawing/2014/chart" uri="{C3380CC4-5D6E-409C-BE32-E72D297353CC}">
              <c16:uniqueId val="{00000009-DC94-4953-A501-784E88031BB4}"/>
            </c:ext>
          </c:extLst>
        </c:ser>
        <c:dLbls>
          <c:showLegendKey val="0"/>
          <c:showVal val="0"/>
          <c:showCatName val="0"/>
          <c:showSerName val="0"/>
          <c:showPercent val="0"/>
          <c:showBubbleSize val="0"/>
        </c:dLbls>
        <c:gapWidth val="150"/>
        <c:overlap val="100"/>
        <c:axId val="272717936"/>
        <c:axId val="269273728"/>
      </c:barChart>
      <c:catAx>
        <c:axId val="27271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73728"/>
        <c:crosses val="autoZero"/>
        <c:auto val="1"/>
        <c:lblAlgn val="ctr"/>
        <c:lblOffset val="100"/>
        <c:tickLblSkip val="1"/>
        <c:tickMarkSkip val="1"/>
        <c:noMultiLvlLbl val="0"/>
      </c:catAx>
      <c:valAx>
        <c:axId val="2692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1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755</c:v>
                </c:pt>
                <c:pt idx="5">
                  <c:v>760</c:v>
                </c:pt>
                <c:pt idx="8">
                  <c:v>729</c:v>
                </c:pt>
                <c:pt idx="11">
                  <c:v>665</c:v>
                </c:pt>
                <c:pt idx="14">
                  <c:v>591</c:v>
                </c:pt>
              </c:numCache>
            </c:numRef>
          </c:val>
          <c:extLst>
            <c:ext xmlns:c16="http://schemas.microsoft.com/office/drawing/2014/chart" uri="{C3380CC4-5D6E-409C-BE32-E72D297353CC}">
              <c16:uniqueId val="{00000000-709E-4236-8A1B-B0BCB2F5B3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E-4236-8A1B-B0BCB2F5B3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9E-4236-8A1B-B0BCB2F5B3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250</c:v>
                </c:pt>
                <c:pt idx="6">
                  <c:v>172</c:v>
                </c:pt>
                <c:pt idx="9">
                  <c:v>103</c:v>
                </c:pt>
                <c:pt idx="12">
                  <c:v>114</c:v>
                </c:pt>
              </c:numCache>
            </c:numRef>
          </c:val>
          <c:extLst>
            <c:ext xmlns:c16="http://schemas.microsoft.com/office/drawing/2014/chart" uri="{C3380CC4-5D6E-409C-BE32-E72D297353CC}">
              <c16:uniqueId val="{00000003-709E-4236-8A1B-B0BCB2F5B3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231</c:v>
                </c:pt>
                <c:pt idx="3">
                  <c:v>216</c:v>
                </c:pt>
                <c:pt idx="6">
                  <c:v>217</c:v>
                </c:pt>
                <c:pt idx="9">
                  <c:v>217</c:v>
                </c:pt>
                <c:pt idx="12">
                  <c:v>213</c:v>
                </c:pt>
              </c:numCache>
            </c:numRef>
          </c:val>
          <c:extLst>
            <c:ext xmlns:c16="http://schemas.microsoft.com/office/drawing/2014/chart" uri="{C3380CC4-5D6E-409C-BE32-E72D297353CC}">
              <c16:uniqueId val="{00000004-709E-4236-8A1B-B0BCB2F5B3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E-4236-8A1B-B0BCB2F5B3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E-4236-8A1B-B0BCB2F5B3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676</c:v>
                </c:pt>
                <c:pt idx="3">
                  <c:v>641</c:v>
                </c:pt>
                <c:pt idx="6">
                  <c:v>667</c:v>
                </c:pt>
                <c:pt idx="9">
                  <c:v>679</c:v>
                </c:pt>
                <c:pt idx="12">
                  <c:v>642</c:v>
                </c:pt>
              </c:numCache>
            </c:numRef>
          </c:val>
          <c:extLst>
            <c:ext xmlns:c16="http://schemas.microsoft.com/office/drawing/2014/chart" uri="{C3380CC4-5D6E-409C-BE32-E72D297353CC}">
              <c16:uniqueId val="{00000007-709E-4236-8A1B-B0BCB2F5B37E}"/>
            </c:ext>
          </c:extLst>
        </c:ser>
        <c:dLbls>
          <c:showLegendKey val="0"/>
          <c:showVal val="0"/>
          <c:showCatName val="0"/>
          <c:showSerName val="0"/>
          <c:showPercent val="0"/>
          <c:showBubbleSize val="0"/>
        </c:dLbls>
        <c:gapWidth val="100"/>
        <c:overlap val="100"/>
        <c:axId val="269362656"/>
        <c:axId val="117795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384</c:v>
                </c:pt>
                <c:pt idx="2">
                  <c:v>#N/A</c:v>
                </c:pt>
                <c:pt idx="3">
                  <c:v>#N/A</c:v>
                </c:pt>
                <c:pt idx="4">
                  <c:v>347</c:v>
                </c:pt>
                <c:pt idx="5">
                  <c:v>#N/A</c:v>
                </c:pt>
                <c:pt idx="6">
                  <c:v>#N/A</c:v>
                </c:pt>
                <c:pt idx="7">
                  <c:v>327</c:v>
                </c:pt>
                <c:pt idx="8">
                  <c:v>#N/A</c:v>
                </c:pt>
                <c:pt idx="9">
                  <c:v>#N/A</c:v>
                </c:pt>
                <c:pt idx="10">
                  <c:v>334</c:v>
                </c:pt>
                <c:pt idx="11">
                  <c:v>#N/A</c:v>
                </c:pt>
                <c:pt idx="12">
                  <c:v>#N/A</c:v>
                </c:pt>
                <c:pt idx="13">
                  <c:v>378</c:v>
                </c:pt>
                <c:pt idx="14">
                  <c:v>#N/A</c:v>
                </c:pt>
              </c:numCache>
            </c:numRef>
          </c:val>
          <c:smooth val="0"/>
          <c:extLst>
            <c:ext xmlns:c16="http://schemas.microsoft.com/office/drawing/2014/chart" uri="{C3380CC4-5D6E-409C-BE32-E72D297353CC}">
              <c16:uniqueId val="{00000008-709E-4236-8A1B-B0BCB2F5B37E}"/>
            </c:ext>
          </c:extLst>
        </c:ser>
        <c:dLbls>
          <c:showLegendKey val="0"/>
          <c:showVal val="0"/>
          <c:showCatName val="0"/>
          <c:showSerName val="0"/>
          <c:showPercent val="0"/>
          <c:showBubbleSize val="0"/>
        </c:dLbls>
        <c:marker val="1"/>
        <c:smooth val="0"/>
        <c:axId val="269362656"/>
        <c:axId val="117795048"/>
      </c:lineChart>
      <c:catAx>
        <c:axId val="2693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95048"/>
        <c:crosses val="autoZero"/>
        <c:auto val="1"/>
        <c:lblAlgn val="ctr"/>
        <c:lblOffset val="100"/>
        <c:tickLblSkip val="1"/>
        <c:tickMarkSkip val="1"/>
        <c:noMultiLvlLbl val="0"/>
      </c:catAx>
      <c:valAx>
        <c:axId val="11779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3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8255</c:v>
                </c:pt>
                <c:pt idx="5">
                  <c:v>7950</c:v>
                </c:pt>
                <c:pt idx="8">
                  <c:v>7772</c:v>
                </c:pt>
                <c:pt idx="11">
                  <c:v>7904</c:v>
                </c:pt>
                <c:pt idx="14">
                  <c:v>7919</c:v>
                </c:pt>
              </c:numCache>
            </c:numRef>
          </c:val>
          <c:extLst>
            <c:ext xmlns:c16="http://schemas.microsoft.com/office/drawing/2014/chart" uri="{C3380CC4-5D6E-409C-BE32-E72D297353CC}">
              <c16:uniqueId val="{00000000-CAF5-4503-95F8-298751AA9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1598</c:v>
                </c:pt>
                <c:pt idx="5">
                  <c:v>1102</c:v>
                </c:pt>
                <c:pt idx="8">
                  <c:v>1029</c:v>
                </c:pt>
                <c:pt idx="11">
                  <c:v>981</c:v>
                </c:pt>
                <c:pt idx="14">
                  <c:v>938</c:v>
                </c:pt>
              </c:numCache>
            </c:numRef>
          </c:val>
          <c:extLst>
            <c:ext xmlns:c16="http://schemas.microsoft.com/office/drawing/2014/chart" uri="{C3380CC4-5D6E-409C-BE32-E72D297353CC}">
              <c16:uniqueId val="{00000001-CAF5-4503-95F8-298751AA9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3237</c:v>
                </c:pt>
                <c:pt idx="5">
                  <c:v>3366</c:v>
                </c:pt>
                <c:pt idx="8">
                  <c:v>3625</c:v>
                </c:pt>
                <c:pt idx="11">
                  <c:v>3767</c:v>
                </c:pt>
                <c:pt idx="14">
                  <c:v>3984</c:v>
                </c:pt>
              </c:numCache>
            </c:numRef>
          </c:val>
          <c:extLst>
            <c:ext xmlns:c16="http://schemas.microsoft.com/office/drawing/2014/chart" uri="{C3380CC4-5D6E-409C-BE32-E72D297353CC}">
              <c16:uniqueId val="{00000002-CAF5-4503-95F8-298751AA9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F5-4503-95F8-298751AA9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F5-4503-95F8-298751AA9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c:v>
                </c:pt>
                <c:pt idx="3">
                  <c:v>23</c:v>
                </c:pt>
                <c:pt idx="6">
                  <c:v>20</c:v>
                </c:pt>
                <c:pt idx="9">
                  <c:v>17</c:v>
                </c:pt>
                <c:pt idx="12">
                  <c:v>14</c:v>
                </c:pt>
              </c:numCache>
            </c:numRef>
          </c:val>
          <c:extLst>
            <c:ext xmlns:c16="http://schemas.microsoft.com/office/drawing/2014/chart" uri="{C3380CC4-5D6E-409C-BE32-E72D297353CC}">
              <c16:uniqueId val="{00000005-CAF5-4503-95F8-298751AA9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1305</c:v>
                </c:pt>
                <c:pt idx="3">
                  <c:v>1193</c:v>
                </c:pt>
                <c:pt idx="6">
                  <c:v>1618</c:v>
                </c:pt>
                <c:pt idx="9">
                  <c:v>1556</c:v>
                </c:pt>
                <c:pt idx="12">
                  <c:v>1765</c:v>
                </c:pt>
              </c:numCache>
            </c:numRef>
          </c:val>
          <c:extLst>
            <c:ext xmlns:c16="http://schemas.microsoft.com/office/drawing/2014/chart" uri="{C3380CC4-5D6E-409C-BE32-E72D297353CC}">
              <c16:uniqueId val="{00000006-CAF5-4503-95F8-298751AA9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1895</c:v>
                </c:pt>
                <c:pt idx="3">
                  <c:v>1656</c:v>
                </c:pt>
                <c:pt idx="6">
                  <c:v>1527</c:v>
                </c:pt>
                <c:pt idx="9">
                  <c:v>1457</c:v>
                </c:pt>
                <c:pt idx="12">
                  <c:v>1399</c:v>
                </c:pt>
              </c:numCache>
            </c:numRef>
          </c:val>
          <c:extLst>
            <c:ext xmlns:c16="http://schemas.microsoft.com/office/drawing/2014/chart" uri="{C3380CC4-5D6E-409C-BE32-E72D297353CC}">
              <c16:uniqueId val="{00000007-CAF5-4503-95F8-298751AA9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3855</c:v>
                </c:pt>
                <c:pt idx="3">
                  <c:v>3563</c:v>
                </c:pt>
                <c:pt idx="6">
                  <c:v>3411</c:v>
                </c:pt>
                <c:pt idx="9">
                  <c:v>3210</c:v>
                </c:pt>
                <c:pt idx="12">
                  <c:v>3057</c:v>
                </c:pt>
              </c:numCache>
            </c:numRef>
          </c:val>
          <c:extLst>
            <c:ext xmlns:c16="http://schemas.microsoft.com/office/drawing/2014/chart" uri="{C3380CC4-5D6E-409C-BE32-E72D297353CC}">
              <c16:uniqueId val="{00000008-CAF5-4503-95F8-298751AA9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F5-4503-95F8-298751AA9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6295</c:v>
                </c:pt>
                <c:pt idx="3">
                  <c:v>6284</c:v>
                </c:pt>
                <c:pt idx="6">
                  <c:v>6131</c:v>
                </c:pt>
                <c:pt idx="9">
                  <c:v>6828</c:v>
                </c:pt>
                <c:pt idx="12">
                  <c:v>7213</c:v>
                </c:pt>
              </c:numCache>
            </c:numRef>
          </c:val>
          <c:extLst>
            <c:ext xmlns:c16="http://schemas.microsoft.com/office/drawing/2014/chart" uri="{C3380CC4-5D6E-409C-BE32-E72D297353CC}">
              <c16:uniqueId val="{0000000A-CAF5-4503-95F8-298751AA96C5}"/>
            </c:ext>
          </c:extLst>
        </c:ser>
        <c:dLbls>
          <c:showLegendKey val="0"/>
          <c:showVal val="0"/>
          <c:showCatName val="0"/>
          <c:showSerName val="0"/>
          <c:showPercent val="0"/>
          <c:showBubbleSize val="0"/>
        </c:dLbls>
        <c:gapWidth val="100"/>
        <c:overlap val="100"/>
        <c:axId val="117795832"/>
        <c:axId val="11779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294</c:v>
                </c:pt>
                <c:pt idx="2">
                  <c:v>#N/A</c:v>
                </c:pt>
                <c:pt idx="3">
                  <c:v>#N/A</c:v>
                </c:pt>
                <c:pt idx="4">
                  <c:v>301</c:v>
                </c:pt>
                <c:pt idx="5">
                  <c:v>#N/A</c:v>
                </c:pt>
                <c:pt idx="6">
                  <c:v>#N/A</c:v>
                </c:pt>
                <c:pt idx="7">
                  <c:v>281</c:v>
                </c:pt>
                <c:pt idx="8">
                  <c:v>#N/A</c:v>
                </c:pt>
                <c:pt idx="9">
                  <c:v>#N/A</c:v>
                </c:pt>
                <c:pt idx="10">
                  <c:v>416</c:v>
                </c:pt>
                <c:pt idx="11">
                  <c:v>#N/A</c:v>
                </c:pt>
                <c:pt idx="12">
                  <c:v>#N/A</c:v>
                </c:pt>
                <c:pt idx="13">
                  <c:v>606</c:v>
                </c:pt>
                <c:pt idx="14">
                  <c:v>#N/A</c:v>
                </c:pt>
              </c:numCache>
            </c:numRef>
          </c:val>
          <c:smooth val="0"/>
          <c:extLst>
            <c:ext xmlns:c16="http://schemas.microsoft.com/office/drawing/2014/chart" uri="{C3380CC4-5D6E-409C-BE32-E72D297353CC}">
              <c16:uniqueId val="{0000000B-CAF5-4503-95F8-298751AA96C5}"/>
            </c:ext>
          </c:extLst>
        </c:ser>
        <c:dLbls>
          <c:showLegendKey val="0"/>
          <c:showVal val="0"/>
          <c:showCatName val="0"/>
          <c:showSerName val="0"/>
          <c:showPercent val="0"/>
          <c:showBubbleSize val="0"/>
        </c:dLbls>
        <c:marker val="1"/>
        <c:smooth val="0"/>
        <c:axId val="117795832"/>
        <c:axId val="117796224"/>
      </c:lineChart>
      <c:catAx>
        <c:axId val="1177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96224"/>
        <c:crosses val="autoZero"/>
        <c:auto val="1"/>
        <c:lblAlgn val="ctr"/>
        <c:lblOffset val="100"/>
        <c:tickLblSkip val="1"/>
        <c:tickMarkSkip val="1"/>
        <c:noMultiLvlLbl val="0"/>
      </c:catAx>
      <c:valAx>
        <c:axId val="11779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1459</c:v>
                </c:pt>
                <c:pt idx="1">
                  <c:v>1502</c:v>
                </c:pt>
                <c:pt idx="2">
                  <c:v>1702</c:v>
                </c:pt>
              </c:numCache>
            </c:numRef>
          </c:val>
          <c:extLst>
            <c:ext xmlns:c16="http://schemas.microsoft.com/office/drawing/2014/chart" uri="{C3380CC4-5D6E-409C-BE32-E72D297353CC}">
              <c16:uniqueId val="{00000000-56C6-4532-A649-762B14C7D6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658</c:v>
                </c:pt>
                <c:pt idx="1">
                  <c:v>810</c:v>
                </c:pt>
                <c:pt idx="2">
                  <c:v>971</c:v>
                </c:pt>
              </c:numCache>
            </c:numRef>
          </c:val>
          <c:extLst>
            <c:ext xmlns:c16="http://schemas.microsoft.com/office/drawing/2014/chart" uri="{C3380CC4-5D6E-409C-BE32-E72D297353CC}">
              <c16:uniqueId val="{00000001-56C6-4532-A649-762B14C7D6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1267</c:v>
                </c:pt>
                <c:pt idx="1">
                  <c:v>1216</c:v>
                </c:pt>
                <c:pt idx="2">
                  <c:v>1071</c:v>
                </c:pt>
              </c:numCache>
            </c:numRef>
          </c:val>
          <c:extLst>
            <c:ext xmlns:c16="http://schemas.microsoft.com/office/drawing/2014/chart" uri="{C3380CC4-5D6E-409C-BE32-E72D297353CC}">
              <c16:uniqueId val="{00000002-56C6-4532-A649-762B14C7D67F}"/>
            </c:ext>
          </c:extLst>
        </c:ser>
        <c:dLbls>
          <c:showLegendKey val="0"/>
          <c:showVal val="0"/>
          <c:showCatName val="0"/>
          <c:showSerName val="0"/>
          <c:showPercent val="0"/>
          <c:showBubbleSize val="0"/>
        </c:dLbls>
        <c:gapWidth val="120"/>
        <c:overlap val="100"/>
        <c:axId val="117797400"/>
        <c:axId val="273962544"/>
      </c:barChart>
      <c:catAx>
        <c:axId val="11779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962544"/>
        <c:crosses val="autoZero"/>
        <c:auto val="1"/>
        <c:lblAlgn val="ctr"/>
        <c:lblOffset val="100"/>
        <c:tickLblSkip val="1"/>
        <c:tickMarkSkip val="1"/>
        <c:noMultiLvlLbl val="0"/>
      </c:catAx>
      <c:valAx>
        <c:axId val="273962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79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計画的な財政運営を行い、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人件費の増加等により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したものの、普通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や株式等譲渡所得割交付金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したこと等により前年度より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化し、類似団体平均値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に近づく結果となった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81069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052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65</xdr:row>
      <xdr:rowOff>81069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081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65</xdr:row>
      <xdr:rowOff>153458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814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153458</xdr:rowOff>
    </xdr:from>
    <xdr:to>
      <xdr:col>11</xdr:col>
      <xdr:colOff>31750</xdr:colOff>
      <xdr:row>66</xdr:row>
      <xdr:rowOff>154940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977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104140</xdr:rowOff>
    </xdr:from>
    <xdr:to>
      <xdr:col>7</xdr:col>
      <xdr:colOff>31750</xdr:colOff>
      <xdr:row>67</xdr:row>
      <xdr:rowOff>34290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19067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南和広域衛生組合の操業終了に伴う事業整理にあたり職員数が増加したことによる人件費の増加があったものの、前述の操業終了に伴うごみ収集業務委託料や前年度実施の新型コロナウイルスワクチン接種事業の減少が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今後増加傾向が続くことのないよう、業務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効率化、節減に取り組むとともに、民間委託等の方法も考慮にいれながら、これらの経費が削減できるよう努める。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101684</xdr:rowOff>
    </xdr:from>
    <xdr:to>
      <xdr:col>23</xdr:col>
      <xdr:colOff>133350</xdr:colOff>
      <xdr:row>82</xdr:row>
      <xdr:rowOff>138568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0584"/>
          <a:ext cx="8382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118565</xdr:rowOff>
    </xdr:from>
    <xdr:to>
      <xdr:col>19</xdr:col>
      <xdr:colOff>133350</xdr:colOff>
      <xdr:row>82</xdr:row>
      <xdr:rowOff>138568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746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57589</xdr:rowOff>
    </xdr:from>
    <xdr:to>
      <xdr:col>15</xdr:col>
      <xdr:colOff>82550</xdr:colOff>
      <xdr:row>82</xdr:row>
      <xdr:rowOff>118565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6489"/>
          <a:ext cx="8890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171078</xdr:rowOff>
    </xdr:from>
    <xdr:to>
      <xdr:col>11</xdr:col>
      <xdr:colOff>31750</xdr:colOff>
      <xdr:row>82</xdr:row>
      <xdr:rowOff>57589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8528"/>
          <a:ext cx="889000" cy="5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50884</xdr:rowOff>
    </xdr:from>
    <xdr:to>
      <xdr:col>23</xdr:col>
      <xdr:colOff>184150</xdr:colOff>
      <xdr:row>82</xdr:row>
      <xdr:rowOff>152484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67411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87768</xdr:rowOff>
    </xdr:from>
    <xdr:to>
      <xdr:col>19</xdr:col>
      <xdr:colOff>184150</xdr:colOff>
      <xdr:row>83</xdr:row>
      <xdr:rowOff>17918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28095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67765</xdr:rowOff>
    </xdr:from>
    <xdr:to>
      <xdr:col>15</xdr:col>
      <xdr:colOff>133350</xdr:colOff>
      <xdr:row>82</xdr:row>
      <xdr:rowOff>169365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8092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6789</xdr:rowOff>
    </xdr:from>
    <xdr:to>
      <xdr:col>11</xdr:col>
      <xdr:colOff>82550</xdr:colOff>
      <xdr:row>82</xdr:row>
      <xdr:rowOff>108389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120278</xdr:rowOff>
    </xdr:from>
    <xdr:to>
      <xdr:col>7</xdr:col>
      <xdr:colOff>31750</xdr:colOff>
      <xdr:row>82</xdr:row>
      <xdr:rowOff>50428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横ばいであり、類似団体平均を少し下回っている。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昨年度と比較して横ばいとなっているが、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57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57180"/>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144710</xdr:rowOff>
    </xdr:from>
    <xdr:to>
      <xdr:col>72</xdr:col>
      <xdr:colOff>203200</xdr:colOff>
      <xdr:row>60</xdr:row>
      <xdr:rowOff>170180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1710"/>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144710</xdr:rowOff>
    </xdr:from>
    <xdr:to>
      <xdr:col>68</xdr:col>
      <xdr:colOff>152400</xdr:colOff>
      <xdr:row>61</xdr:row>
      <xdr:rowOff>10795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120721</xdr:rowOff>
    </xdr:from>
    <xdr:to>
      <xdr:col>77</xdr:col>
      <xdr:colOff>95250</xdr:colOff>
      <xdr:row>61</xdr:row>
      <xdr:rowOff>50871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35648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34307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93910</xdr:rowOff>
    </xdr:from>
    <xdr:to>
      <xdr:col>68</xdr:col>
      <xdr:colOff>203200</xdr:colOff>
      <xdr:row>61</xdr:row>
      <xdr:rowOff>24060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南和広域医療企業団が起こした地方債への負担金が多額であるために本町の実質公債費比率は高水準にある。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基準財政需要額に算入された準元利償還金が減少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1270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41487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138006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将来負担していく額がその負担に対して充当できる資産額を上回ったため、前年度に続き数値が計上されることとなった。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年度は、さくら広域環境衛生組合のごみ処理施設建設に係る負担金に対する地方債を発行したことによる地方債の現在高が大幅に増加したことで、前年度よりも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69185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212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154456</xdr:rowOff>
    </xdr:from>
    <xdr:to>
      <xdr:col>77</xdr:col>
      <xdr:colOff>44450</xdr:colOff>
      <xdr:row>14</xdr:row>
      <xdr:rowOff>20925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38330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154456</xdr:rowOff>
    </xdr:from>
    <xdr:to>
      <xdr:col>72</xdr:col>
      <xdr:colOff>203200</xdr:colOff>
      <xdr:row>13</xdr:row>
      <xdr:rowOff>164798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38330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164798</xdr:rowOff>
    </xdr:from>
    <xdr:to>
      <xdr:col>68</xdr:col>
      <xdr:colOff>152400</xdr:colOff>
      <xdr:row>13</xdr:row>
      <xdr:rowOff>165947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39364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18385</xdr:rowOff>
    </xdr:from>
    <xdr:to>
      <xdr:col>81</xdr:col>
      <xdr:colOff>95250</xdr:colOff>
      <xdr:row>14</xdr:row>
      <xdr:rowOff>119985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161912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103656</xdr:rowOff>
    </xdr:from>
    <xdr:to>
      <xdr:col>73</xdr:col>
      <xdr:colOff>44450</xdr:colOff>
      <xdr:row>14</xdr:row>
      <xdr:rowOff>33806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18583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4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113998</xdr:rowOff>
    </xdr:from>
    <xdr:to>
      <xdr:col>68</xdr:col>
      <xdr:colOff>203200</xdr:colOff>
      <xdr:row>14</xdr:row>
      <xdr:rowOff>44148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54325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となった。これは、南和広域衛生組合の操業終了に伴う事業整理にあたり職員数が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したことによる職員給の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おり、後年度以降も増加傾向となることが見込まれる。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適正な職員数管理を実施しながらも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業務の効率化、節減に取り組むとともに、民間委託等の方法も考慮にいれながら、これらの経費が削減できるよう努める。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年度間で多少のばらつきはあるものの、ほぼ横ばい状態であり、類似団体平均も下回っており、令和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南和広域衛生組合の操業終了に伴うごみ収集業務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委託料などが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本町において、委託で実施している事業が少ないことが、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要因であると考える。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民間活力等を導入することも視野に入れながら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業務の効率化、節減に取り組みながら、この水準を維持できるよう努める。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92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8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2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2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推移し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令和５年度においては、類似団体平均が増加したため、本町は例年程度の水準であるものの下回る結果となった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44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の増加により、前年度より増加する結果となった。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99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年度は前年度より増加する結果となり、依然として類似団体平均を大きく上回っており、本町の財政状況に最も大きな影響を与えている。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南和広域衛生組合や奈良県広域消防組合、南和広域医療企業団、さくら広域環境衛生組合への負担金、下水道事業会計に係る繰出金（補助金）が多くの割合を占めている。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今後は、補助金の効果が低いものなどを精査し縮小することや一部事務組合負担金の負担割合の見直しを検討していくこと等により削減を行っていく。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52705</xdr:rowOff>
    </xdr:from>
    <xdr:to>
      <xdr:col>82</xdr:col>
      <xdr:colOff>107950</xdr:colOff>
      <xdr:row>39</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1055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139082</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5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52705</xdr:rowOff>
    </xdr:from>
    <xdr:to>
      <xdr:col>82</xdr:col>
      <xdr:colOff>196850</xdr:colOff>
      <xdr:row>33</xdr:row>
      <xdr:rowOff>52705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144145</xdr:rowOff>
    </xdr:from>
    <xdr:to>
      <xdr:col>82</xdr:col>
      <xdr:colOff>107950</xdr:colOff>
      <xdr:row>39</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306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109872</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5939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93345</xdr:rowOff>
    </xdr:from>
    <xdr:to>
      <xdr:col>82</xdr:col>
      <xdr:colOff>158750</xdr:colOff>
      <xdr:row>36</xdr:row>
      <xdr:rowOff>23495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144145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506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64770</xdr:rowOff>
    </xdr:from>
    <xdr:to>
      <xdr:col>78</xdr:col>
      <xdr:colOff>120650</xdr:colOff>
      <xdr:row>35</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64135</xdr:rowOff>
    </xdr:from>
    <xdr:to>
      <xdr:col>73</xdr:col>
      <xdr:colOff>180975</xdr:colOff>
      <xdr:row>39</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50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xdr:rowOff>
    </xdr:from>
    <xdr:to>
      <xdr:col>74</xdr:col>
      <xdr:colOff>31750</xdr:colOff>
      <xdr:row>35</xdr:row>
      <xdr:rowOff>103505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113682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40</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93345</xdr:rowOff>
    </xdr:from>
    <xdr:to>
      <xdr:col>78</xdr:col>
      <xdr:colOff>120650</xdr:colOff>
      <xdr:row>40</xdr:row>
      <xdr:rowOff>23495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8272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6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xdr:rowOff>
    </xdr:from>
    <xdr:to>
      <xdr:col>74</xdr:col>
      <xdr:colOff>31750</xdr:colOff>
      <xdr:row>39</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99712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年度は前年度とほぼ横ばいであり、類似団体平均を下回っている。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今後はさくら広域環境衛生組合のごみ処理施設事業や大淀町立保育所型認定こども園新営事業など高額起債の元金返済が始まるため増加していくと考えられる。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この水準を維持していくために、新規発行においてはこれまで以上に十分精査しながら事業を実施していく必要がある。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159004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平成３０年度以降良化に転じていたが、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においては悪化する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となり、依然として類似団体平均を上回っている。これは、経常経費のうちで多くの割合を占める一部事務組合負担金によるところが大きな要因となっている。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既存事業の規模・業務量の再検討や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業務の効率化、節減に取り組むとともに、これらの経費が削減できるよう努める。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84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78</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846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153975</xdr:rowOff>
    </xdr:from>
    <xdr:to>
      <xdr:col>29</xdr:col>
      <xdr:colOff>127000</xdr:colOff>
      <xdr:row>16</xdr:row>
      <xdr:rowOff>39675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3350"/>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39675</xdr:rowOff>
    </xdr:from>
    <xdr:to>
      <xdr:col>26</xdr:col>
      <xdr:colOff>50800</xdr:colOff>
      <xdr:row>16</xdr:row>
      <xdr:rowOff>52870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0500"/>
          <a:ext cx="6985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52870</xdr:rowOff>
    </xdr:from>
    <xdr:to>
      <xdr:col>22</xdr:col>
      <xdr:colOff>114300</xdr:colOff>
      <xdr:row>16</xdr:row>
      <xdr:rowOff>69266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3695"/>
          <a:ext cx="6985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4839</xdr:rowOff>
    </xdr:from>
    <xdr:to>
      <xdr:col>18</xdr:col>
      <xdr:colOff>177800</xdr:colOff>
      <xdr:row>16</xdr:row>
      <xdr:rowOff>69266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103175</xdr:rowOff>
    </xdr:from>
    <xdr:to>
      <xdr:col>29</xdr:col>
      <xdr:colOff>177800</xdr:colOff>
      <xdr:row>16</xdr:row>
      <xdr:rowOff>33325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160325</xdr:rowOff>
    </xdr:from>
    <xdr:to>
      <xdr:col>26</xdr:col>
      <xdr:colOff>101600</xdr:colOff>
      <xdr:row>16</xdr:row>
      <xdr:rowOff>90475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2070</xdr:rowOff>
    </xdr:from>
    <xdr:to>
      <xdr:col>22</xdr:col>
      <xdr:colOff>165100</xdr:colOff>
      <xdr:row>16</xdr:row>
      <xdr:rowOff>103670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113847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18466</xdr:rowOff>
    </xdr:from>
    <xdr:to>
      <xdr:col>19</xdr:col>
      <xdr:colOff>38100</xdr:colOff>
      <xdr:row>16</xdr:row>
      <xdr:rowOff>120066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125489</xdr:rowOff>
    </xdr:from>
    <xdr:to>
      <xdr:col>15</xdr:col>
      <xdr:colOff>101600</xdr:colOff>
      <xdr:row>16</xdr:row>
      <xdr:rowOff>55639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65816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335917</xdr:rowOff>
    </xdr:from>
    <xdr:to>
      <xdr:col>29</xdr:col>
      <xdr:colOff>127000</xdr:colOff>
      <xdr:row>36</xdr:row>
      <xdr:rowOff>62901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46267"/>
          <a:ext cx="647700" cy="6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320695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62901</xdr:rowOff>
    </xdr:from>
    <xdr:to>
      <xdr:col>26</xdr:col>
      <xdr:colOff>50800</xdr:colOff>
      <xdr:row>36</xdr:row>
      <xdr:rowOff>81326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16151"/>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67176</xdr:rowOff>
    </xdr:from>
    <xdr:to>
      <xdr:col>22</xdr:col>
      <xdr:colOff>114300</xdr:colOff>
      <xdr:row>36</xdr:row>
      <xdr:rowOff>81326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20426"/>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24633</xdr:rowOff>
    </xdr:from>
    <xdr:to>
      <xdr:col>18</xdr:col>
      <xdr:colOff>177800</xdr:colOff>
      <xdr:row>36</xdr:row>
      <xdr:rowOff>67176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7883"/>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285117</xdr:rowOff>
    </xdr:from>
    <xdr:to>
      <xdr:col>29</xdr:col>
      <xdr:colOff>177800</xdr:colOff>
      <xdr:row>36</xdr:row>
      <xdr:rowOff>43817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130194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12101</xdr:rowOff>
    </xdr:from>
    <xdr:to>
      <xdr:col>26</xdr:col>
      <xdr:colOff>101600</xdr:colOff>
      <xdr:row>36</xdr:row>
      <xdr:rowOff>113701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98478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5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30526</xdr:rowOff>
    </xdr:from>
    <xdr:to>
      <xdr:col>22</xdr:col>
      <xdr:colOff>165100</xdr:colOff>
      <xdr:row>36</xdr:row>
      <xdr:rowOff>132126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116903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16376</xdr:rowOff>
    </xdr:from>
    <xdr:to>
      <xdr:col>19</xdr:col>
      <xdr:colOff>38100</xdr:colOff>
      <xdr:row>36</xdr:row>
      <xdr:rowOff>117976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128153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3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316733</xdr:rowOff>
    </xdr:from>
    <xdr:to>
      <xdr:col>15</xdr:col>
      <xdr:colOff>101600</xdr:colOff>
      <xdr:row>36</xdr:row>
      <xdr:rowOff>75433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85610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51521</xdr:rowOff>
    </xdr:from>
    <xdr:to>
      <xdr:col>24</xdr:col>
      <xdr:colOff>63500</xdr:colOff>
      <xdr:row>35</xdr:row>
      <xdr:rowOff>155153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52271"/>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155153</xdr:rowOff>
    </xdr:from>
    <xdr:to>
      <xdr:col>19</xdr:col>
      <xdr:colOff>177800</xdr:colOff>
      <xdr:row>35</xdr:row>
      <xdr:rowOff>167726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59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118867</xdr:rowOff>
    </xdr:from>
    <xdr:to>
      <xdr:col>15</xdr:col>
      <xdr:colOff>50800</xdr:colOff>
      <xdr:row>35</xdr:row>
      <xdr:rowOff>167726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19617"/>
          <a:ext cx="8890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118867</xdr:rowOff>
    </xdr:from>
    <xdr:to>
      <xdr:col>10</xdr:col>
      <xdr:colOff>114300</xdr:colOff>
      <xdr:row>36</xdr:row>
      <xdr:rowOff>103596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19617"/>
          <a:ext cx="889000" cy="1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xdr:rowOff>
    </xdr:from>
    <xdr:to>
      <xdr:col>24</xdr:col>
      <xdr:colOff>114300</xdr:colOff>
      <xdr:row>35</xdr:row>
      <xdr:rowOff>102321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23598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104353</xdr:rowOff>
    </xdr:from>
    <xdr:to>
      <xdr:col>20</xdr:col>
      <xdr:colOff>38100</xdr:colOff>
      <xdr:row>36</xdr:row>
      <xdr:rowOff>34503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51030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116926</xdr:rowOff>
    </xdr:from>
    <xdr:to>
      <xdr:col>15</xdr:col>
      <xdr:colOff>101600</xdr:colOff>
      <xdr:row>36</xdr:row>
      <xdr:rowOff>47076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63603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68067</xdr:rowOff>
    </xdr:from>
    <xdr:to>
      <xdr:col>10</xdr:col>
      <xdr:colOff>165100</xdr:colOff>
      <xdr:row>35</xdr:row>
      <xdr:rowOff>169667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52796</xdr:rowOff>
    </xdr:from>
    <xdr:to>
      <xdr:col>6</xdr:col>
      <xdr:colOff>38100</xdr:colOff>
      <xdr:row>36</xdr:row>
      <xdr:rowOff>154396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38037</xdr:rowOff>
    </xdr:from>
    <xdr:to>
      <xdr:col>24</xdr:col>
      <xdr:colOff>63500</xdr:colOff>
      <xdr:row>58</xdr:row>
      <xdr:rowOff>6856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10687"/>
          <a:ext cx="8382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38037</xdr:rowOff>
    </xdr:from>
    <xdr:to>
      <xdr:col>19</xdr:col>
      <xdr:colOff>177800</xdr:colOff>
      <xdr:row>57</xdr:row>
      <xdr:rowOff>68761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068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68761</xdr:rowOff>
    </xdr:from>
    <xdr:to>
      <xdr:col>15</xdr:col>
      <xdr:colOff>50800</xdr:colOff>
      <xdr:row>58</xdr:row>
      <xdr:rowOff>3473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1411"/>
          <a:ext cx="889000" cy="1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3473</xdr:rowOff>
    </xdr:from>
    <xdr:to>
      <xdr:col>10</xdr:col>
      <xdr:colOff>114300</xdr:colOff>
      <xdr:row>58</xdr:row>
      <xdr:rowOff>28491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47573"/>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127506</xdr:rowOff>
    </xdr:from>
    <xdr:to>
      <xdr:col>24</xdr:col>
      <xdr:colOff>114300</xdr:colOff>
      <xdr:row>58</xdr:row>
      <xdr:rowOff>57656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105933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158687</xdr:rowOff>
    </xdr:from>
    <xdr:to>
      <xdr:col>20</xdr:col>
      <xdr:colOff>38100</xdr:colOff>
      <xdr:row>57</xdr:row>
      <xdr:rowOff>88837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79964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17961</xdr:rowOff>
    </xdr:from>
    <xdr:to>
      <xdr:col>15</xdr:col>
      <xdr:colOff>101600</xdr:colOff>
      <xdr:row>57</xdr:row>
      <xdr:rowOff>119561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110688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124123</xdr:rowOff>
    </xdr:from>
    <xdr:to>
      <xdr:col>10</xdr:col>
      <xdr:colOff>165100</xdr:colOff>
      <xdr:row>58</xdr:row>
      <xdr:rowOff>54273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149141</xdr:rowOff>
    </xdr:from>
    <xdr:to>
      <xdr:col>6</xdr:col>
      <xdr:colOff>38100</xdr:colOff>
      <xdr:row>58</xdr:row>
      <xdr:rowOff>79291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121252</xdr:rowOff>
    </xdr:from>
    <xdr:to>
      <xdr:col>24</xdr:col>
      <xdr:colOff>63500</xdr:colOff>
      <xdr:row>78</xdr:row>
      <xdr:rowOff>127812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94352"/>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121252</xdr:rowOff>
    </xdr:from>
    <xdr:to>
      <xdr:col>19</xdr:col>
      <xdr:colOff>177800</xdr:colOff>
      <xdr:row>78</xdr:row>
      <xdr:rowOff>129344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435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129344</xdr:rowOff>
    </xdr:from>
    <xdr:to>
      <xdr:col>15</xdr:col>
      <xdr:colOff>50800</xdr:colOff>
      <xdr:row>78</xdr:row>
      <xdr:rowOff>131173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2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131173</xdr:rowOff>
    </xdr:from>
    <xdr:to>
      <xdr:col>10</xdr:col>
      <xdr:colOff>114300</xdr:colOff>
      <xdr:row>78</xdr:row>
      <xdr:rowOff>133322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77012</xdr:rowOff>
    </xdr:from>
    <xdr:to>
      <xdr:col>24</xdr:col>
      <xdr:colOff>114300</xdr:colOff>
      <xdr:row>79</xdr:row>
      <xdr:rowOff>7162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163389</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70452</xdr:rowOff>
    </xdr:from>
    <xdr:to>
      <xdr:col>20</xdr:col>
      <xdr:colOff>38100</xdr:colOff>
      <xdr:row>79</xdr:row>
      <xdr:rowOff>602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163179</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78544</xdr:rowOff>
    </xdr:from>
    <xdr:to>
      <xdr:col>15</xdr:col>
      <xdr:colOff>101600</xdr:colOff>
      <xdr:row>79</xdr:row>
      <xdr:rowOff>8694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171271</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4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80373</xdr:rowOff>
    </xdr:from>
    <xdr:to>
      <xdr:col>10</xdr:col>
      <xdr:colOff>165100</xdr:colOff>
      <xdr:row>79</xdr:row>
      <xdr:rowOff>10523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1650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82522</xdr:rowOff>
    </xdr:from>
    <xdr:to>
      <xdr:col>6</xdr:col>
      <xdr:colOff>38100</xdr:colOff>
      <xdr:row>79</xdr:row>
      <xdr:rowOff>12672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3799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36013</xdr:rowOff>
    </xdr:from>
    <xdr:to>
      <xdr:col>24</xdr:col>
      <xdr:colOff>63500</xdr:colOff>
      <xdr:row>96</xdr:row>
      <xdr:rowOff>103091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5213"/>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128586</xdr:rowOff>
    </xdr:from>
    <xdr:to>
      <xdr:col>19</xdr:col>
      <xdr:colOff>177800</xdr:colOff>
      <xdr:row>96</xdr:row>
      <xdr:rowOff>103091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6336"/>
          <a:ext cx="889000" cy="1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128586</xdr:rowOff>
    </xdr:from>
    <xdr:to>
      <xdr:col>15</xdr:col>
      <xdr:colOff>50800</xdr:colOff>
      <xdr:row>97</xdr:row>
      <xdr:rowOff>59537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6336"/>
          <a:ext cx="889000" cy="2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51428</xdr:rowOff>
    </xdr:from>
    <xdr:to>
      <xdr:col>10</xdr:col>
      <xdr:colOff>114300</xdr:colOff>
      <xdr:row>97</xdr:row>
      <xdr:rowOff>59537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8207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156663</xdr:rowOff>
    </xdr:from>
    <xdr:to>
      <xdr:col>24</xdr:col>
      <xdr:colOff>114300</xdr:colOff>
      <xdr:row>96</xdr:row>
      <xdr:rowOff>86813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135090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52291</xdr:rowOff>
    </xdr:from>
    <xdr:to>
      <xdr:col>20</xdr:col>
      <xdr:colOff>38100</xdr:colOff>
      <xdr:row>96</xdr:row>
      <xdr:rowOff>153891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145018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77786</xdr:rowOff>
    </xdr:from>
    <xdr:to>
      <xdr:col>15</xdr:col>
      <xdr:colOff>101600</xdr:colOff>
      <xdr:row>96</xdr:row>
      <xdr:rowOff>7936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170513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8737</xdr:rowOff>
    </xdr:from>
    <xdr:to>
      <xdr:col>10</xdr:col>
      <xdr:colOff>165100</xdr:colOff>
      <xdr:row>97</xdr:row>
      <xdr:rowOff>110337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101464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628</xdr:rowOff>
    </xdr:from>
    <xdr:to>
      <xdr:col>6</xdr:col>
      <xdr:colOff>38100</xdr:colOff>
      <xdr:row>97</xdr:row>
      <xdr:rowOff>102228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150582</xdr:rowOff>
    </xdr:from>
    <xdr:to>
      <xdr:col>55</xdr:col>
      <xdr:colOff>0</xdr:colOff>
      <xdr:row>34</xdr:row>
      <xdr:rowOff>139329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08432"/>
          <a:ext cx="838200" cy="1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150582</xdr:rowOff>
    </xdr:from>
    <xdr:to>
      <xdr:col>50</xdr:col>
      <xdr:colOff>114300</xdr:colOff>
      <xdr:row>35</xdr:row>
      <xdr:rowOff>116145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08432"/>
          <a:ext cx="889000" cy="3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113850</xdr:rowOff>
    </xdr:from>
    <xdr:to>
      <xdr:col>45</xdr:col>
      <xdr:colOff>177800</xdr:colOff>
      <xdr:row>35</xdr:row>
      <xdr:rowOff>116145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00250"/>
          <a:ext cx="8890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113850</xdr:rowOff>
    </xdr:from>
    <xdr:to>
      <xdr:col>41</xdr:col>
      <xdr:colOff>50800</xdr:colOff>
      <xdr:row>35</xdr:row>
      <xdr:rowOff>145068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88529</xdr:rowOff>
    </xdr:from>
    <xdr:to>
      <xdr:col>55</xdr:col>
      <xdr:colOff>50800</xdr:colOff>
      <xdr:row>35</xdr:row>
      <xdr:rowOff>18679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111406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99782</xdr:rowOff>
    </xdr:from>
    <xdr:to>
      <xdr:col>50</xdr:col>
      <xdr:colOff>165100</xdr:colOff>
      <xdr:row>34</xdr:row>
      <xdr:rowOff>29932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46459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53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65345</xdr:rowOff>
    </xdr:from>
    <xdr:to>
      <xdr:col>46</xdr:col>
      <xdr:colOff>38100</xdr:colOff>
      <xdr:row>35</xdr:row>
      <xdr:rowOff>166945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63050</xdr:rowOff>
    </xdr:from>
    <xdr:to>
      <xdr:col>41</xdr:col>
      <xdr:colOff>101600</xdr:colOff>
      <xdr:row>32</xdr:row>
      <xdr:rowOff>164650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9727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94268</xdr:rowOff>
    </xdr:from>
    <xdr:to>
      <xdr:col>36</xdr:col>
      <xdr:colOff>165100</xdr:colOff>
      <xdr:row>36</xdr:row>
      <xdr:rowOff>24418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40945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108427</xdr:rowOff>
    </xdr:from>
    <xdr:to>
      <xdr:col>55</xdr:col>
      <xdr:colOff>0</xdr:colOff>
      <xdr:row>57</xdr:row>
      <xdr:rowOff>36419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09627"/>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108427</xdr:rowOff>
    </xdr:from>
    <xdr:to>
      <xdr:col>50</xdr:col>
      <xdr:colOff>114300</xdr:colOff>
      <xdr:row>57</xdr:row>
      <xdr:rowOff>73817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09627"/>
          <a:ext cx="8890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73817</xdr:rowOff>
    </xdr:from>
    <xdr:to>
      <xdr:col>45</xdr:col>
      <xdr:colOff>177800</xdr:colOff>
      <xdr:row>58</xdr:row>
      <xdr:rowOff>1747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46467"/>
          <a:ext cx="889000" cy="9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1747</xdr:rowOff>
    </xdr:from>
    <xdr:to>
      <xdr:col>41</xdr:col>
      <xdr:colOff>50800</xdr:colOff>
      <xdr:row>58</xdr:row>
      <xdr:rowOff>15936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45847"/>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157069</xdr:rowOff>
    </xdr:from>
    <xdr:to>
      <xdr:col>55</xdr:col>
      <xdr:colOff>50800</xdr:colOff>
      <xdr:row>57</xdr:row>
      <xdr:rowOff>87219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135496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57627</xdr:rowOff>
    </xdr:from>
    <xdr:to>
      <xdr:col>50</xdr:col>
      <xdr:colOff>165100</xdr:colOff>
      <xdr:row>56</xdr:row>
      <xdr:rowOff>159227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150354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23017</xdr:rowOff>
    </xdr:from>
    <xdr:to>
      <xdr:col>46</xdr:col>
      <xdr:colOff>38100</xdr:colOff>
      <xdr:row>57</xdr:row>
      <xdr:rowOff>124617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115744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122397</xdr:rowOff>
    </xdr:from>
    <xdr:to>
      <xdr:col>41</xdr:col>
      <xdr:colOff>101600</xdr:colOff>
      <xdr:row>58</xdr:row>
      <xdr:rowOff>52547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136586</xdr:rowOff>
    </xdr:from>
    <xdr:to>
      <xdr:col>36</xdr:col>
      <xdr:colOff>165100</xdr:colOff>
      <xdr:row>58</xdr:row>
      <xdr:rowOff>66736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117563</xdr:rowOff>
    </xdr:from>
    <xdr:to>
      <xdr:col>55</xdr:col>
      <xdr:colOff>0</xdr:colOff>
      <xdr:row>79</xdr:row>
      <xdr:rowOff>9531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0663"/>
          <a:ext cx="8382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123470</xdr:rowOff>
    </xdr:from>
    <xdr:to>
      <xdr:col>50</xdr:col>
      <xdr:colOff>114300</xdr:colOff>
      <xdr:row>78</xdr:row>
      <xdr:rowOff>117563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153670"/>
          <a:ext cx="889000" cy="3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123470</xdr:rowOff>
    </xdr:from>
    <xdr:to>
      <xdr:col>45</xdr:col>
      <xdr:colOff>177800</xdr:colOff>
      <xdr:row>78</xdr:row>
      <xdr:rowOff>4902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153670"/>
          <a:ext cx="8890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151149</xdr:rowOff>
    </xdr:from>
    <xdr:to>
      <xdr:col>41</xdr:col>
      <xdr:colOff>50800</xdr:colOff>
      <xdr:row>78</xdr:row>
      <xdr:rowOff>4902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52799"/>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130181</xdr:rowOff>
    </xdr:from>
    <xdr:to>
      <xdr:col>55</xdr:col>
      <xdr:colOff>50800</xdr:colOff>
      <xdr:row>79</xdr:row>
      <xdr:rowOff>60331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45108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66763</xdr:rowOff>
    </xdr:from>
    <xdr:to>
      <xdr:col>50</xdr:col>
      <xdr:colOff>165100</xdr:colOff>
      <xdr:row>78</xdr:row>
      <xdr:rowOff>168363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159490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72670</xdr:rowOff>
    </xdr:from>
    <xdr:to>
      <xdr:col>46</xdr:col>
      <xdr:colOff>38100</xdr:colOff>
      <xdr:row>77</xdr:row>
      <xdr:rowOff>2820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8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125552</xdr:rowOff>
    </xdr:from>
    <xdr:to>
      <xdr:col>41</xdr:col>
      <xdr:colOff>101600</xdr:colOff>
      <xdr:row>78</xdr:row>
      <xdr:rowOff>55702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46829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100349</xdr:rowOff>
    </xdr:from>
    <xdr:to>
      <xdr:col>36</xdr:col>
      <xdr:colOff>165100</xdr:colOff>
      <xdr:row>78</xdr:row>
      <xdr:rowOff>30499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21626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29580</xdr:rowOff>
    </xdr:from>
    <xdr:to>
      <xdr:col>55</xdr:col>
      <xdr:colOff>0</xdr:colOff>
      <xdr:row>96</xdr:row>
      <xdr:rowOff>132646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88780"/>
          <a:ext cx="838200" cy="1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29580</xdr:rowOff>
    </xdr:from>
    <xdr:to>
      <xdr:col>50</xdr:col>
      <xdr:colOff>114300</xdr:colOff>
      <xdr:row>98</xdr:row>
      <xdr:rowOff>72633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88780"/>
          <a:ext cx="889000" cy="3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72633</xdr:rowOff>
    </xdr:from>
    <xdr:to>
      <xdr:col>45</xdr:col>
      <xdr:colOff>177800</xdr:colOff>
      <xdr:row>98</xdr:row>
      <xdr:rowOff>87950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7473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87950</xdr:rowOff>
    </xdr:from>
    <xdr:to>
      <xdr:col>41</xdr:col>
      <xdr:colOff>50800</xdr:colOff>
      <xdr:row>98</xdr:row>
      <xdr:rowOff>136260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005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81846</xdr:rowOff>
    </xdr:from>
    <xdr:to>
      <xdr:col>55</xdr:col>
      <xdr:colOff>50800</xdr:colOff>
      <xdr:row>97</xdr:row>
      <xdr:rowOff>11996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104723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150230</xdr:rowOff>
    </xdr:from>
    <xdr:to>
      <xdr:col>50</xdr:col>
      <xdr:colOff>165100</xdr:colOff>
      <xdr:row>96</xdr:row>
      <xdr:rowOff>80380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96907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21833</xdr:rowOff>
    </xdr:from>
    <xdr:to>
      <xdr:col>46</xdr:col>
      <xdr:colOff>38100</xdr:colOff>
      <xdr:row>98</xdr:row>
      <xdr:rowOff>123433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114560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37150</xdr:rowOff>
    </xdr:from>
    <xdr:to>
      <xdr:col>41</xdr:col>
      <xdr:colOff>101600</xdr:colOff>
      <xdr:row>98</xdr:row>
      <xdr:rowOff>138750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85460</xdr:rowOff>
    </xdr:from>
    <xdr:to>
      <xdr:col>36</xdr:col>
      <xdr:colOff>165100</xdr:colOff>
      <xdr:row>99</xdr:row>
      <xdr:rowOff>15610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25063</xdr:rowOff>
    </xdr:from>
    <xdr:to>
      <xdr:col>85</xdr:col>
      <xdr:colOff>127000</xdr:colOff>
      <xdr:row>39</xdr:row>
      <xdr:rowOff>96070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1613"/>
          <a:ext cx="8382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96070</xdr:rowOff>
    </xdr:from>
    <xdr:to>
      <xdr:col>81</xdr:col>
      <xdr:colOff>50800</xdr:colOff>
      <xdr:row>39</xdr:row>
      <xdr:rowOff>96506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8262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47193</xdr:rowOff>
    </xdr:from>
    <xdr:to>
      <xdr:col>76</xdr:col>
      <xdr:colOff>114300</xdr:colOff>
      <xdr:row>39</xdr:row>
      <xdr:rowOff>96506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3743"/>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47193</xdr:rowOff>
    </xdr:from>
    <xdr:to>
      <xdr:col>71</xdr:col>
      <xdr:colOff>177800</xdr:colOff>
      <xdr:row>39</xdr:row>
      <xdr:rowOff>66798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374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145713</xdr:rowOff>
    </xdr:from>
    <xdr:to>
      <xdr:col>85</xdr:col>
      <xdr:colOff>177800</xdr:colOff>
      <xdr:row>39</xdr:row>
      <xdr:rowOff>75863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105089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45270</xdr:rowOff>
    </xdr:from>
    <xdr:to>
      <xdr:col>81</xdr:col>
      <xdr:colOff>101600</xdr:colOff>
      <xdr:row>39</xdr:row>
      <xdr:rowOff>146870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137997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2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45706</xdr:rowOff>
    </xdr:from>
    <xdr:to>
      <xdr:col>76</xdr:col>
      <xdr:colOff>165100</xdr:colOff>
      <xdr:row>39</xdr:row>
      <xdr:rowOff>147306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138433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167843</xdr:rowOff>
    </xdr:from>
    <xdr:to>
      <xdr:col>72</xdr:col>
      <xdr:colOff>38100</xdr:colOff>
      <xdr:row>39</xdr:row>
      <xdr:rowOff>97993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89120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15998</xdr:rowOff>
    </xdr:from>
    <xdr:to>
      <xdr:col>67</xdr:col>
      <xdr:colOff>101600</xdr:colOff>
      <xdr:row>39</xdr:row>
      <xdr:rowOff>117598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108725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72712</xdr:rowOff>
    </xdr:from>
    <xdr:to>
      <xdr:col>85</xdr:col>
      <xdr:colOff>127000</xdr:colOff>
      <xdr:row>77</xdr:row>
      <xdr:rowOff>84539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74362"/>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72712</xdr:rowOff>
    </xdr:from>
    <xdr:to>
      <xdr:col>81</xdr:col>
      <xdr:colOff>50800</xdr:colOff>
      <xdr:row>77</xdr:row>
      <xdr:rowOff>84409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7436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84409</xdr:rowOff>
    </xdr:from>
    <xdr:to>
      <xdr:col>76</xdr:col>
      <xdr:colOff>114300</xdr:colOff>
      <xdr:row>77</xdr:row>
      <xdr:rowOff>102293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86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102293</xdr:rowOff>
    </xdr:from>
    <xdr:to>
      <xdr:col>71</xdr:col>
      <xdr:colOff>177800</xdr:colOff>
      <xdr:row>77</xdr:row>
      <xdr:rowOff>110637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039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33739</xdr:rowOff>
    </xdr:from>
    <xdr:to>
      <xdr:col>85</xdr:col>
      <xdr:colOff>177800</xdr:colOff>
      <xdr:row>77</xdr:row>
      <xdr:rowOff>135339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12166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21912</xdr:rowOff>
    </xdr:from>
    <xdr:to>
      <xdr:col>81</xdr:col>
      <xdr:colOff>101600</xdr:colOff>
      <xdr:row>77</xdr:row>
      <xdr:rowOff>123512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33609</xdr:rowOff>
    </xdr:from>
    <xdr:to>
      <xdr:col>76</xdr:col>
      <xdr:colOff>165100</xdr:colOff>
      <xdr:row>77</xdr:row>
      <xdr:rowOff>135209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126336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51493</xdr:rowOff>
    </xdr:from>
    <xdr:to>
      <xdr:col>72</xdr:col>
      <xdr:colOff>38100</xdr:colOff>
      <xdr:row>77</xdr:row>
      <xdr:rowOff>153093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144220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59837</xdr:rowOff>
    </xdr:from>
    <xdr:to>
      <xdr:col>67</xdr:col>
      <xdr:colOff>101600</xdr:colOff>
      <xdr:row>77</xdr:row>
      <xdr:rowOff>161437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152564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40973</xdr:rowOff>
    </xdr:from>
    <xdr:to>
      <xdr:col>85</xdr:col>
      <xdr:colOff>127000</xdr:colOff>
      <xdr:row>98</xdr:row>
      <xdr:rowOff>46518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43073"/>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154344</xdr:rowOff>
    </xdr:from>
    <xdr:to>
      <xdr:col>81</xdr:col>
      <xdr:colOff>50800</xdr:colOff>
      <xdr:row>98</xdr:row>
      <xdr:rowOff>40973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84994"/>
          <a:ext cx="889000" cy="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154344</xdr:rowOff>
    </xdr:from>
    <xdr:to>
      <xdr:col>76</xdr:col>
      <xdr:colOff>114300</xdr:colOff>
      <xdr:row>97</xdr:row>
      <xdr:rowOff>164585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499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164585</xdr:rowOff>
    </xdr:from>
    <xdr:to>
      <xdr:col>71</xdr:col>
      <xdr:colOff>177800</xdr:colOff>
      <xdr:row>98</xdr:row>
      <xdr:rowOff>118366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95235"/>
          <a:ext cx="889000" cy="1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167168</xdr:rowOff>
    </xdr:from>
    <xdr:to>
      <xdr:col>85</xdr:col>
      <xdr:colOff>177800</xdr:colOff>
      <xdr:row>98</xdr:row>
      <xdr:rowOff>97318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82095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161623</xdr:rowOff>
    </xdr:from>
    <xdr:to>
      <xdr:col>81</xdr:col>
      <xdr:colOff>101600</xdr:colOff>
      <xdr:row>98</xdr:row>
      <xdr:rowOff>91773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82900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103544</xdr:rowOff>
    </xdr:from>
    <xdr:to>
      <xdr:col>76</xdr:col>
      <xdr:colOff>165100</xdr:colOff>
      <xdr:row>98</xdr:row>
      <xdr:rowOff>33694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24821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113785</xdr:rowOff>
    </xdr:from>
    <xdr:to>
      <xdr:col>72</xdr:col>
      <xdr:colOff>38100</xdr:colOff>
      <xdr:row>98</xdr:row>
      <xdr:rowOff>43935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67566</xdr:rowOff>
    </xdr:from>
    <xdr:to>
      <xdr:col>67</xdr:col>
      <xdr:colOff>101600</xdr:colOff>
      <xdr:row>98</xdr:row>
      <xdr:rowOff>169166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160293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110256</xdr:rowOff>
    </xdr:from>
    <xdr:to>
      <xdr:col>116</xdr:col>
      <xdr:colOff>63500</xdr:colOff>
      <xdr:row>38</xdr:row>
      <xdr:rowOff>110782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25356"/>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110782</xdr:rowOff>
    </xdr:from>
    <xdr:to>
      <xdr:col>111</xdr:col>
      <xdr:colOff>177800</xdr:colOff>
      <xdr:row>38</xdr:row>
      <xdr:rowOff>111354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258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111354</xdr:rowOff>
    </xdr:from>
    <xdr:to>
      <xdr:col>107</xdr:col>
      <xdr:colOff>50800</xdr:colOff>
      <xdr:row>38</xdr:row>
      <xdr:rowOff>111925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645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86276</xdr:rowOff>
    </xdr:from>
    <xdr:to>
      <xdr:col>102</xdr:col>
      <xdr:colOff>114300</xdr:colOff>
      <xdr:row>38</xdr:row>
      <xdr:rowOff>111925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01376"/>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59456</xdr:rowOff>
    </xdr:from>
    <xdr:to>
      <xdr:col>116</xdr:col>
      <xdr:colOff>114300</xdr:colOff>
      <xdr:row>38</xdr:row>
      <xdr:rowOff>161056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158309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59982</xdr:rowOff>
    </xdr:from>
    <xdr:to>
      <xdr:col>112</xdr:col>
      <xdr:colOff>38100</xdr:colOff>
      <xdr:row>38</xdr:row>
      <xdr:rowOff>161582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152709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60554</xdr:rowOff>
    </xdr:from>
    <xdr:to>
      <xdr:col>107</xdr:col>
      <xdr:colOff>101600</xdr:colOff>
      <xdr:row>38</xdr:row>
      <xdr:rowOff>162154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153281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61125</xdr:rowOff>
    </xdr:from>
    <xdr:to>
      <xdr:col>102</xdr:col>
      <xdr:colOff>165100</xdr:colOff>
      <xdr:row>38</xdr:row>
      <xdr:rowOff>162725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35476</xdr:rowOff>
    </xdr:from>
    <xdr:to>
      <xdr:col>98</xdr:col>
      <xdr:colOff>38100</xdr:colOff>
      <xdr:row>38</xdr:row>
      <xdr:rowOff>137076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153603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23571</xdr:rowOff>
    </xdr:from>
    <xdr:to>
      <xdr:col>116</xdr:col>
      <xdr:colOff>63500</xdr:colOff>
      <xdr:row>58</xdr:row>
      <xdr:rowOff>24314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7671"/>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22543</xdr:rowOff>
    </xdr:from>
    <xdr:to>
      <xdr:col>111</xdr:col>
      <xdr:colOff>177800</xdr:colOff>
      <xdr:row>58</xdr:row>
      <xdr:rowOff>23571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664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22543</xdr:rowOff>
    </xdr:from>
    <xdr:to>
      <xdr:col>107</xdr:col>
      <xdr:colOff>50800</xdr:colOff>
      <xdr:row>58</xdr:row>
      <xdr:rowOff>23800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666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171076</xdr:rowOff>
    </xdr:from>
    <xdr:to>
      <xdr:col>102</xdr:col>
      <xdr:colOff>114300</xdr:colOff>
      <xdr:row>58</xdr:row>
      <xdr:rowOff>23800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43726"/>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144964</xdr:rowOff>
    </xdr:from>
    <xdr:to>
      <xdr:col>116</xdr:col>
      <xdr:colOff>114300</xdr:colOff>
      <xdr:row>58</xdr:row>
      <xdr:rowOff>75114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59891</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144221</xdr:rowOff>
    </xdr:from>
    <xdr:to>
      <xdr:col>112</xdr:col>
      <xdr:colOff>38100</xdr:colOff>
      <xdr:row>58</xdr:row>
      <xdr:rowOff>74371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65498</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009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143193</xdr:rowOff>
    </xdr:from>
    <xdr:to>
      <xdr:col>107</xdr:col>
      <xdr:colOff>101600</xdr:colOff>
      <xdr:row>58</xdr:row>
      <xdr:rowOff>73343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64470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008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144450</xdr:rowOff>
    </xdr:from>
    <xdr:to>
      <xdr:col>102</xdr:col>
      <xdr:colOff>165100</xdr:colOff>
      <xdr:row>58</xdr:row>
      <xdr:rowOff>74600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65727</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120276</xdr:rowOff>
    </xdr:from>
    <xdr:to>
      <xdr:col>98</xdr:col>
      <xdr:colOff>38100</xdr:colOff>
      <xdr:row>58</xdr:row>
      <xdr:rowOff>50426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41553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128133</xdr:rowOff>
    </xdr:from>
    <xdr:to>
      <xdr:col>116</xdr:col>
      <xdr:colOff>63500</xdr:colOff>
      <xdr:row>77</xdr:row>
      <xdr:rowOff>143201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29783"/>
          <a:ext cx="8382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143201</xdr:rowOff>
    </xdr:from>
    <xdr:to>
      <xdr:col>111</xdr:col>
      <xdr:colOff>177800</xdr:colOff>
      <xdr:row>77</xdr:row>
      <xdr:rowOff>159672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44851"/>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159672</xdr:rowOff>
    </xdr:from>
    <xdr:to>
      <xdr:col>107</xdr:col>
      <xdr:colOff>50800</xdr:colOff>
      <xdr:row>77</xdr:row>
      <xdr:rowOff>165401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61322"/>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165401</xdr:rowOff>
    </xdr:from>
    <xdr:to>
      <xdr:col>102</xdr:col>
      <xdr:colOff>114300</xdr:colOff>
      <xdr:row>78</xdr:row>
      <xdr:rowOff>4316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705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77333</xdr:rowOff>
    </xdr:from>
    <xdr:to>
      <xdr:col>116</xdr:col>
      <xdr:colOff>114300</xdr:colOff>
      <xdr:row>78</xdr:row>
      <xdr:rowOff>7483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92401</xdr:rowOff>
    </xdr:from>
    <xdr:to>
      <xdr:col>112</xdr:col>
      <xdr:colOff>38100</xdr:colOff>
      <xdr:row>78</xdr:row>
      <xdr:rowOff>22551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108872</xdr:rowOff>
    </xdr:from>
    <xdr:to>
      <xdr:col>107</xdr:col>
      <xdr:colOff>101600</xdr:colOff>
      <xdr:row>78</xdr:row>
      <xdr:rowOff>39022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30149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114601</xdr:rowOff>
    </xdr:from>
    <xdr:to>
      <xdr:col>102</xdr:col>
      <xdr:colOff>165100</xdr:colOff>
      <xdr:row>78</xdr:row>
      <xdr:rowOff>44751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35878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124966</xdr:rowOff>
    </xdr:from>
    <xdr:to>
      <xdr:col>98</xdr:col>
      <xdr:colOff>38100</xdr:colOff>
      <xdr:row>78</xdr:row>
      <xdr:rowOff>55116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46243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・人件費が前年度より増加しているのは、南和広域衛生組合の操業終了に伴う事業整理にあたり職員数が増加したことによるものである。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前年度より減少しているのは、さくら広域環境衛生組合のごみ処理施設建設に係る負担金の他、特別給付金事業等の新型コロナウイルス感染症対応事業によるものである。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・例年類似団体の平均を下回っていた災害復旧事業費については、豪雨災害に伴う災害復旧に多額の費用を要したことにより、大きく増加し、上回る結果となった。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・物件費が前年度より減少しているのは、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南和広域衛生組合の操業終了に伴うごみ収集業務委託料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や新型コロナウイルスワクチン接種事業が減少したためである。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・扶助費が令和３年度以降高い状況となっているのは、臨時福祉特別給付金事業や子育て世帯給付金事業等の継続実施によるものである。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・普通建設事業費が前年度より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前年度まで実施していた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旧大淀病院解体事業によるものである。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16,147
15,807
38.10
9,224,678
9,041,895
59,914
4,995,894
7,213,084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107696</xdr:rowOff>
    </xdr:from>
    <xdr:to>
      <xdr:col>24</xdr:col>
      <xdr:colOff>63500</xdr:colOff>
      <xdr:row>37</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5134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54432</xdr:rowOff>
    </xdr:from>
    <xdr:to>
      <xdr:col>19</xdr:col>
      <xdr:colOff>177800</xdr:colOff>
      <xdr:row>37</xdr:row>
      <xdr:rowOff>141529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98082"/>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xdr:rowOff>
    </xdr:from>
    <xdr:to>
      <xdr:col>15</xdr:col>
      <xdr:colOff>50800</xdr:colOff>
      <xdr:row>37</xdr:row>
      <xdr:rowOff>54432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1369"/>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xdr:rowOff>
    </xdr:from>
    <xdr:to>
      <xdr:col>10</xdr:col>
      <xdr:colOff>114300</xdr:colOff>
      <xdr:row>37</xdr:row>
      <xdr:rowOff>83464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81369"/>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56896</xdr:rowOff>
    </xdr:from>
    <xdr:to>
      <xdr:col>24</xdr:col>
      <xdr:colOff>114300</xdr:colOff>
      <xdr:row>37</xdr:row>
      <xdr:rowOff>158496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90729</xdr:rowOff>
    </xdr:from>
    <xdr:to>
      <xdr:col>20</xdr:col>
      <xdr:colOff>38100</xdr:colOff>
      <xdr:row>38</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3632</xdr:rowOff>
    </xdr:from>
    <xdr:to>
      <xdr:col>15</xdr:col>
      <xdr:colOff>101600</xdr:colOff>
      <xdr:row>37</xdr:row>
      <xdr:rowOff>105232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96359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129819</xdr:rowOff>
    </xdr:from>
    <xdr:to>
      <xdr:col>10</xdr:col>
      <xdr:colOff>165100</xdr:colOff>
      <xdr:row>36</xdr:row>
      <xdr:rowOff>59969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32664</xdr:rowOff>
    </xdr:from>
    <xdr:to>
      <xdr:col>6</xdr:col>
      <xdr:colOff>38100</xdr:colOff>
      <xdr:row>37</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125392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164065</xdr:rowOff>
    </xdr:from>
    <xdr:to>
      <xdr:col>24</xdr:col>
      <xdr:colOff>63500</xdr:colOff>
      <xdr:row>58</xdr:row>
      <xdr:rowOff>163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6715"/>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152776</xdr:rowOff>
    </xdr:from>
    <xdr:to>
      <xdr:col>19</xdr:col>
      <xdr:colOff>177800</xdr:colOff>
      <xdr:row>58</xdr:row>
      <xdr:rowOff>163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25426"/>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6541</xdr:rowOff>
    </xdr:from>
    <xdr:to>
      <xdr:col>15</xdr:col>
      <xdr:colOff>50800</xdr:colOff>
      <xdr:row>57</xdr:row>
      <xdr:rowOff>152776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7741"/>
          <a:ext cx="889000" cy="3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6541</xdr:rowOff>
    </xdr:from>
    <xdr:to>
      <xdr:col>10</xdr:col>
      <xdr:colOff>114300</xdr:colOff>
      <xdr:row>58</xdr:row>
      <xdr:rowOff>70535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7741"/>
          <a:ext cx="889000" cy="4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113265</xdr:rowOff>
    </xdr:from>
    <xdr:to>
      <xdr:col>24</xdr:col>
      <xdr:colOff>114300</xdr:colOff>
      <xdr:row>58</xdr:row>
      <xdr:rowOff>43415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120813</xdr:rowOff>
    </xdr:from>
    <xdr:to>
      <xdr:col>20</xdr:col>
      <xdr:colOff>38100</xdr:colOff>
      <xdr:row>58</xdr:row>
      <xdr:rowOff>50963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42090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101976</xdr:rowOff>
    </xdr:from>
    <xdr:to>
      <xdr:col>15</xdr:col>
      <xdr:colOff>101600</xdr:colOff>
      <xdr:row>58</xdr:row>
      <xdr:rowOff>32126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23253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127191</xdr:rowOff>
    </xdr:from>
    <xdr:to>
      <xdr:col>10</xdr:col>
      <xdr:colOff>165100</xdr:colOff>
      <xdr:row>56</xdr:row>
      <xdr:rowOff>57341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48468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19735</xdr:rowOff>
    </xdr:from>
    <xdr:to>
      <xdr:col>6</xdr:col>
      <xdr:colOff>38100</xdr:colOff>
      <xdr:row>58</xdr:row>
      <xdr:rowOff>121335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112462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35730</xdr:rowOff>
    </xdr:from>
    <xdr:to>
      <xdr:col>24</xdr:col>
      <xdr:colOff>63500</xdr:colOff>
      <xdr:row>76</xdr:row>
      <xdr:rowOff>137795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94480"/>
          <a:ext cx="8382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116056</xdr:rowOff>
    </xdr:from>
    <xdr:to>
      <xdr:col>19</xdr:col>
      <xdr:colOff>177800</xdr:colOff>
      <xdr:row>76</xdr:row>
      <xdr:rowOff>137795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625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116056</xdr:rowOff>
    </xdr:from>
    <xdr:to>
      <xdr:col>15</xdr:col>
      <xdr:colOff>50800</xdr:colOff>
      <xdr:row>78</xdr:row>
      <xdr:rowOff>49741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6256"/>
          <a:ext cx="8890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49741</xdr:rowOff>
    </xdr:from>
    <xdr:to>
      <xdr:col>10</xdr:col>
      <xdr:colOff>114300</xdr:colOff>
      <xdr:row>78</xdr:row>
      <xdr:rowOff>78098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156380</xdr:rowOff>
    </xdr:from>
    <xdr:to>
      <xdr:col>24</xdr:col>
      <xdr:colOff>114300</xdr:colOff>
      <xdr:row>75</xdr:row>
      <xdr:rowOff>86530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86995</xdr:rowOff>
    </xdr:from>
    <xdr:to>
      <xdr:col>20</xdr:col>
      <xdr:colOff>38100</xdr:colOff>
      <xdr:row>77</xdr:row>
      <xdr:rowOff>17145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65256</xdr:rowOff>
    </xdr:from>
    <xdr:to>
      <xdr:col>15</xdr:col>
      <xdr:colOff>101600</xdr:colOff>
      <xdr:row>76</xdr:row>
      <xdr:rowOff>166856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170391</xdr:rowOff>
    </xdr:from>
    <xdr:to>
      <xdr:col>10</xdr:col>
      <xdr:colOff>165100</xdr:colOff>
      <xdr:row>78</xdr:row>
      <xdr:rowOff>100541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91668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27298</xdr:rowOff>
    </xdr:from>
    <xdr:to>
      <xdr:col>6</xdr:col>
      <xdr:colOff>38100</xdr:colOff>
      <xdr:row>78</xdr:row>
      <xdr:rowOff>128898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151625</xdr:rowOff>
    </xdr:from>
    <xdr:to>
      <xdr:col>24</xdr:col>
      <xdr:colOff>62865</xdr:colOff>
      <xdr:row>98</xdr:row>
      <xdr:rowOff>14390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925025"/>
          <a:ext cx="1270" cy="89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18217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14390</xdr:rowOff>
    </xdr:from>
    <xdr:to>
      <xdr:col>24</xdr:col>
      <xdr:colOff>152400</xdr:colOff>
      <xdr:row>98</xdr:row>
      <xdr:rowOff>14390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98302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70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151625</xdr:rowOff>
    </xdr:from>
    <xdr:to>
      <xdr:col>24</xdr:col>
      <xdr:colOff>152400</xdr:colOff>
      <xdr:row>92</xdr:row>
      <xdr:rowOff>151625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9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88753</xdr:rowOff>
    </xdr:from>
    <xdr:to>
      <xdr:col>24</xdr:col>
      <xdr:colOff>63500</xdr:colOff>
      <xdr:row>93</xdr:row>
      <xdr:rowOff>156266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519253"/>
          <a:ext cx="838200" cy="58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47469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69042</xdr:rowOff>
    </xdr:from>
    <xdr:to>
      <xdr:col>24</xdr:col>
      <xdr:colOff>114300</xdr:colOff>
      <xdr:row>96</xdr:row>
      <xdr:rowOff>170642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88753</xdr:rowOff>
    </xdr:from>
    <xdr:to>
      <xdr:col>19</xdr:col>
      <xdr:colOff>177800</xdr:colOff>
      <xdr:row>93</xdr:row>
      <xdr:rowOff>94529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519253"/>
          <a:ext cx="889000" cy="5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59023</xdr:rowOff>
    </xdr:from>
    <xdr:to>
      <xdr:col>20</xdr:col>
      <xdr:colOff>38100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151750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94529</xdr:rowOff>
    </xdr:from>
    <xdr:to>
      <xdr:col>15</xdr:col>
      <xdr:colOff>50800</xdr:colOff>
      <xdr:row>94</xdr:row>
      <xdr:rowOff>105508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39379"/>
          <a:ext cx="889000" cy="1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53634</xdr:rowOff>
    </xdr:from>
    <xdr:to>
      <xdr:col>15</xdr:col>
      <xdr:colOff>101600</xdr:colOff>
      <xdr:row>96</xdr:row>
      <xdr:rowOff>155234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105508</xdr:rowOff>
    </xdr:from>
    <xdr:to>
      <xdr:col>10</xdr:col>
      <xdr:colOff>114300</xdr:colOff>
      <xdr:row>95</xdr:row>
      <xdr:rowOff>81849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21808"/>
          <a:ext cx="8890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115494</xdr:rowOff>
    </xdr:from>
    <xdr:to>
      <xdr:col>10</xdr:col>
      <xdr:colOff>165100</xdr:colOff>
      <xdr:row>97</xdr:row>
      <xdr:rowOff>45644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36771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140388</xdr:rowOff>
    </xdr:from>
    <xdr:to>
      <xdr:col>6</xdr:col>
      <xdr:colOff>38100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61665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105466</xdr:rowOff>
    </xdr:from>
    <xdr:to>
      <xdr:col>24</xdr:col>
      <xdr:colOff>114300</xdr:colOff>
      <xdr:row>94</xdr:row>
      <xdr:rowOff>35616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128343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0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37953</xdr:rowOff>
    </xdr:from>
    <xdr:to>
      <xdr:col>20</xdr:col>
      <xdr:colOff>38100</xdr:colOff>
      <xdr:row>90</xdr:row>
      <xdr:rowOff>139553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4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156080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24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43729</xdr:rowOff>
    </xdr:from>
    <xdr:to>
      <xdr:col>15</xdr:col>
      <xdr:colOff>101600</xdr:colOff>
      <xdr:row>93</xdr:row>
      <xdr:rowOff>145329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161856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6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54708</xdr:rowOff>
    </xdr:from>
    <xdr:to>
      <xdr:col>10</xdr:col>
      <xdr:colOff>165100</xdr:colOff>
      <xdr:row>94</xdr:row>
      <xdr:rowOff>156308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31049</xdr:rowOff>
    </xdr:from>
    <xdr:to>
      <xdr:col>6</xdr:col>
      <xdr:colOff>38100</xdr:colOff>
      <xdr:row>95</xdr:row>
      <xdr:rowOff>132649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149176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99682</xdr:rowOff>
    </xdr:from>
    <xdr:to>
      <xdr:col>55</xdr:col>
      <xdr:colOff>0</xdr:colOff>
      <xdr:row>58</xdr:row>
      <xdr:rowOff>125997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3782"/>
          <a:ext cx="8382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125997</xdr:rowOff>
    </xdr:from>
    <xdr:to>
      <xdr:col>50</xdr:col>
      <xdr:colOff>114300</xdr:colOff>
      <xdr:row>58</xdr:row>
      <xdr:rowOff>138976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009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125108</xdr:rowOff>
    </xdr:from>
    <xdr:to>
      <xdr:col>45</xdr:col>
      <xdr:colOff>177800</xdr:colOff>
      <xdr:row>58</xdr:row>
      <xdr:rowOff>138976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69208"/>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121438</xdr:rowOff>
    </xdr:from>
    <xdr:to>
      <xdr:col>41</xdr:col>
      <xdr:colOff>50800</xdr:colOff>
      <xdr:row>58</xdr:row>
      <xdr:rowOff>125108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5538"/>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48882</xdr:rowOff>
    </xdr:from>
    <xdr:to>
      <xdr:col>55</xdr:col>
      <xdr:colOff>50800</xdr:colOff>
      <xdr:row>58</xdr:row>
      <xdr:rowOff>150482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135259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75197</xdr:rowOff>
    </xdr:from>
    <xdr:to>
      <xdr:col>50</xdr:col>
      <xdr:colOff>165100</xdr:colOff>
      <xdr:row>59</xdr:row>
      <xdr:rowOff>5347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167924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88176</xdr:rowOff>
    </xdr:from>
    <xdr:to>
      <xdr:col>46</xdr:col>
      <xdr:colOff>38100</xdr:colOff>
      <xdr:row>59</xdr:row>
      <xdr:rowOff>18326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9453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74308</xdr:rowOff>
    </xdr:from>
    <xdr:to>
      <xdr:col>41</xdr:col>
      <xdr:colOff>101600</xdr:colOff>
      <xdr:row>59</xdr:row>
      <xdr:rowOff>4458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167035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70638</xdr:rowOff>
    </xdr:from>
    <xdr:to>
      <xdr:col>36</xdr:col>
      <xdr:colOff>165100</xdr:colOff>
      <xdr:row>59</xdr:row>
      <xdr:rowOff>788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163365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2330</xdr:rowOff>
    </xdr:from>
    <xdr:to>
      <xdr:col>55</xdr:col>
      <xdr:colOff>0</xdr:colOff>
      <xdr:row>79</xdr:row>
      <xdr:rowOff>14846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46880"/>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164770</xdr:rowOff>
    </xdr:from>
    <xdr:to>
      <xdr:col>50</xdr:col>
      <xdr:colOff>114300</xdr:colOff>
      <xdr:row>79</xdr:row>
      <xdr:rowOff>2330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7870"/>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xdr:rowOff>
    </xdr:from>
    <xdr:to>
      <xdr:col>45</xdr:col>
      <xdr:colOff>177800</xdr:colOff>
      <xdr:row>78</xdr:row>
      <xdr:rowOff>164770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83240"/>
          <a:ext cx="889000" cy="1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xdr:rowOff>
    </xdr:from>
    <xdr:to>
      <xdr:col>41</xdr:col>
      <xdr:colOff>50800</xdr:colOff>
      <xdr:row>79</xdr:row>
      <xdr:rowOff>21247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3240"/>
          <a:ext cx="889000" cy="1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135496</xdr:rowOff>
    </xdr:from>
    <xdr:to>
      <xdr:col>55</xdr:col>
      <xdr:colOff>50800</xdr:colOff>
      <xdr:row>79</xdr:row>
      <xdr:rowOff>65646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50423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122980</xdr:rowOff>
    </xdr:from>
    <xdr:to>
      <xdr:col>50</xdr:col>
      <xdr:colOff>165100</xdr:colOff>
      <xdr:row>79</xdr:row>
      <xdr:rowOff>53130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44257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113970</xdr:rowOff>
    </xdr:from>
    <xdr:to>
      <xdr:col>46</xdr:col>
      <xdr:colOff>38100</xdr:colOff>
      <xdr:row>79</xdr:row>
      <xdr:rowOff>44120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35247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130790</xdr:rowOff>
    </xdr:from>
    <xdr:to>
      <xdr:col>41</xdr:col>
      <xdr:colOff>101600</xdr:colOff>
      <xdr:row>78</xdr:row>
      <xdr:rowOff>60940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52067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141897</xdr:rowOff>
    </xdr:from>
    <xdr:to>
      <xdr:col>36</xdr:col>
      <xdr:colOff>165100</xdr:colOff>
      <xdr:row>79</xdr:row>
      <xdr:rowOff>72047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63174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14948</xdr:rowOff>
    </xdr:from>
    <xdr:to>
      <xdr:col>55</xdr:col>
      <xdr:colOff>0</xdr:colOff>
      <xdr:row>99</xdr:row>
      <xdr:rowOff>29311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8498"/>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29311</xdr:rowOff>
    </xdr:from>
    <xdr:to>
      <xdr:col>50</xdr:col>
      <xdr:colOff>114300</xdr:colOff>
      <xdr:row>99</xdr:row>
      <xdr:rowOff>61646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7002861"/>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61646</xdr:rowOff>
    </xdr:from>
    <xdr:to>
      <xdr:col>45</xdr:col>
      <xdr:colOff>177800</xdr:colOff>
      <xdr:row>99</xdr:row>
      <xdr:rowOff>101905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7035196"/>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101905</xdr:rowOff>
    </xdr:from>
    <xdr:to>
      <xdr:col>41</xdr:col>
      <xdr:colOff>50800</xdr:colOff>
      <xdr:row>99</xdr:row>
      <xdr:rowOff>113081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7075455"/>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135598</xdr:rowOff>
    </xdr:from>
    <xdr:to>
      <xdr:col>55</xdr:col>
      <xdr:colOff>50800</xdr:colOff>
      <xdr:row>99</xdr:row>
      <xdr:rowOff>65748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50525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149961</xdr:rowOff>
    </xdr:from>
    <xdr:to>
      <xdr:col>50</xdr:col>
      <xdr:colOff>165100</xdr:colOff>
      <xdr:row>99</xdr:row>
      <xdr:rowOff>80111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10846</xdr:rowOff>
    </xdr:from>
    <xdr:to>
      <xdr:col>46</xdr:col>
      <xdr:colOff>38100</xdr:colOff>
      <xdr:row>99</xdr:row>
      <xdr:rowOff>112446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103573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51105</xdr:rowOff>
    </xdr:from>
    <xdr:to>
      <xdr:col>41</xdr:col>
      <xdr:colOff>101600</xdr:colOff>
      <xdr:row>99</xdr:row>
      <xdr:rowOff>152705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143832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62281</xdr:rowOff>
    </xdr:from>
    <xdr:to>
      <xdr:col>36</xdr:col>
      <xdr:colOff>165100</xdr:colOff>
      <xdr:row>99</xdr:row>
      <xdr:rowOff>163881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70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155008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1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157792</xdr:rowOff>
    </xdr:from>
    <xdr:to>
      <xdr:col>85</xdr:col>
      <xdr:colOff>127000</xdr:colOff>
      <xdr:row>35</xdr:row>
      <xdr:rowOff>20371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87092"/>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20371</xdr:rowOff>
    </xdr:from>
    <xdr:to>
      <xdr:col>81</xdr:col>
      <xdr:colOff>50800</xdr:colOff>
      <xdr:row>35</xdr:row>
      <xdr:rowOff>46529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21121"/>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162332</xdr:rowOff>
    </xdr:from>
    <xdr:to>
      <xdr:col>76</xdr:col>
      <xdr:colOff>114300</xdr:colOff>
      <xdr:row>35</xdr:row>
      <xdr:rowOff>46529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991632"/>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162332</xdr:rowOff>
    </xdr:from>
    <xdr:to>
      <xdr:col>71</xdr:col>
      <xdr:colOff>177800</xdr:colOff>
      <xdr:row>35</xdr:row>
      <xdr:rowOff>15211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91632"/>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106992</xdr:rowOff>
    </xdr:from>
    <xdr:to>
      <xdr:col>85</xdr:col>
      <xdr:colOff>177800</xdr:colOff>
      <xdr:row>35</xdr:row>
      <xdr:rowOff>37142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129869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141021</xdr:rowOff>
    </xdr:from>
    <xdr:to>
      <xdr:col>81</xdr:col>
      <xdr:colOff>101600</xdr:colOff>
      <xdr:row>35</xdr:row>
      <xdr:rowOff>71171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87698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167179</xdr:rowOff>
    </xdr:from>
    <xdr:to>
      <xdr:col>76</xdr:col>
      <xdr:colOff>165100</xdr:colOff>
      <xdr:row>35</xdr:row>
      <xdr:rowOff>97329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113856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7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111532</xdr:rowOff>
    </xdr:from>
    <xdr:to>
      <xdr:col>72</xdr:col>
      <xdr:colOff>38100</xdr:colOff>
      <xdr:row>35</xdr:row>
      <xdr:rowOff>41682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58209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135861</xdr:rowOff>
    </xdr:from>
    <xdr:to>
      <xdr:col>67</xdr:col>
      <xdr:colOff>101600</xdr:colOff>
      <xdr:row>35</xdr:row>
      <xdr:rowOff>66011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82538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4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71298</xdr:rowOff>
    </xdr:from>
    <xdr:to>
      <xdr:col>85</xdr:col>
      <xdr:colOff>127000</xdr:colOff>
      <xdr:row>58</xdr:row>
      <xdr:rowOff>127953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10015398"/>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71298</xdr:rowOff>
    </xdr:from>
    <xdr:to>
      <xdr:col>81</xdr:col>
      <xdr:colOff>50800</xdr:colOff>
      <xdr:row>58</xdr:row>
      <xdr:rowOff>101435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15398"/>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18479</xdr:rowOff>
    </xdr:from>
    <xdr:to>
      <xdr:col>76</xdr:col>
      <xdr:colOff>114300</xdr:colOff>
      <xdr:row>58</xdr:row>
      <xdr:rowOff>101435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62579"/>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18479</xdr:rowOff>
    </xdr:from>
    <xdr:to>
      <xdr:col>71</xdr:col>
      <xdr:colOff>177800</xdr:colOff>
      <xdr:row>58</xdr:row>
      <xdr:rowOff>48590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6257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77153</xdr:rowOff>
    </xdr:from>
    <xdr:to>
      <xdr:col>85</xdr:col>
      <xdr:colOff>177800</xdr:colOff>
      <xdr:row>59</xdr:row>
      <xdr:rowOff>7303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163530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20498</xdr:rowOff>
    </xdr:from>
    <xdr:to>
      <xdr:col>81</xdr:col>
      <xdr:colOff>101600</xdr:colOff>
      <xdr:row>58</xdr:row>
      <xdr:rowOff>122098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113225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50635</xdr:rowOff>
    </xdr:from>
    <xdr:to>
      <xdr:col>76</xdr:col>
      <xdr:colOff>165100</xdr:colOff>
      <xdr:row>58</xdr:row>
      <xdr:rowOff>152235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143362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139129</xdr:rowOff>
    </xdr:from>
    <xdr:to>
      <xdr:col>72</xdr:col>
      <xdr:colOff>38100</xdr:colOff>
      <xdr:row>58</xdr:row>
      <xdr:rowOff>69279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60406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169240</xdr:rowOff>
    </xdr:from>
    <xdr:to>
      <xdr:col>67</xdr:col>
      <xdr:colOff>101600</xdr:colOff>
      <xdr:row>58</xdr:row>
      <xdr:rowOff>99390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90517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25062</xdr:rowOff>
    </xdr:from>
    <xdr:to>
      <xdr:col>85</xdr:col>
      <xdr:colOff>127000</xdr:colOff>
      <xdr:row>79</xdr:row>
      <xdr:rowOff>96070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69612"/>
          <a:ext cx="8382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96070</xdr:rowOff>
    </xdr:from>
    <xdr:to>
      <xdr:col>81</xdr:col>
      <xdr:colOff>50800</xdr:colOff>
      <xdr:row>79</xdr:row>
      <xdr:rowOff>96506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4062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47192</xdr:rowOff>
    </xdr:from>
    <xdr:to>
      <xdr:col>76</xdr:col>
      <xdr:colOff>114300</xdr:colOff>
      <xdr:row>79</xdr:row>
      <xdr:rowOff>96506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91742"/>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47192</xdr:rowOff>
    </xdr:from>
    <xdr:to>
      <xdr:col>71</xdr:col>
      <xdr:colOff>177800</xdr:colOff>
      <xdr:row>79</xdr:row>
      <xdr:rowOff>66799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91742"/>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145712</xdr:rowOff>
    </xdr:from>
    <xdr:to>
      <xdr:col>85</xdr:col>
      <xdr:colOff>177800</xdr:colOff>
      <xdr:row>79</xdr:row>
      <xdr:rowOff>75862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105089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45270</xdr:rowOff>
    </xdr:from>
    <xdr:to>
      <xdr:col>81</xdr:col>
      <xdr:colOff>101600</xdr:colOff>
      <xdr:row>79</xdr:row>
      <xdr:rowOff>146870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137997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8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45706</xdr:rowOff>
    </xdr:from>
    <xdr:to>
      <xdr:col>76</xdr:col>
      <xdr:colOff>165100</xdr:colOff>
      <xdr:row>79</xdr:row>
      <xdr:rowOff>147306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167842</xdr:rowOff>
    </xdr:from>
    <xdr:to>
      <xdr:col>72</xdr:col>
      <xdr:colOff>38100</xdr:colOff>
      <xdr:row>79</xdr:row>
      <xdr:rowOff>97992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89119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15999</xdr:rowOff>
    </xdr:from>
    <xdr:to>
      <xdr:col>67</xdr:col>
      <xdr:colOff>101600</xdr:colOff>
      <xdr:row>79</xdr:row>
      <xdr:rowOff>117599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108726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72712</xdr:rowOff>
    </xdr:from>
    <xdr:to>
      <xdr:col>85</xdr:col>
      <xdr:colOff>127000</xdr:colOff>
      <xdr:row>97</xdr:row>
      <xdr:rowOff>84539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03362"/>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72712</xdr:rowOff>
    </xdr:from>
    <xdr:to>
      <xdr:col>81</xdr:col>
      <xdr:colOff>50800</xdr:colOff>
      <xdr:row>97</xdr:row>
      <xdr:rowOff>84409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0336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84409</xdr:rowOff>
    </xdr:from>
    <xdr:to>
      <xdr:col>76</xdr:col>
      <xdr:colOff>114300</xdr:colOff>
      <xdr:row>97</xdr:row>
      <xdr:rowOff>102293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15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102293</xdr:rowOff>
    </xdr:from>
    <xdr:to>
      <xdr:col>71</xdr:col>
      <xdr:colOff>177800</xdr:colOff>
      <xdr:row>97</xdr:row>
      <xdr:rowOff>110599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3294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33739</xdr:rowOff>
    </xdr:from>
    <xdr:to>
      <xdr:col>85</xdr:col>
      <xdr:colOff>177800</xdr:colOff>
      <xdr:row>97</xdr:row>
      <xdr:rowOff>135339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12166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21912</xdr:rowOff>
    </xdr:from>
    <xdr:to>
      <xdr:col>81</xdr:col>
      <xdr:colOff>101600</xdr:colOff>
      <xdr:row>97</xdr:row>
      <xdr:rowOff>123512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33609</xdr:rowOff>
    </xdr:from>
    <xdr:to>
      <xdr:col>76</xdr:col>
      <xdr:colOff>165100</xdr:colOff>
      <xdr:row>97</xdr:row>
      <xdr:rowOff>135209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126336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51493</xdr:rowOff>
    </xdr:from>
    <xdr:to>
      <xdr:col>72</xdr:col>
      <xdr:colOff>38100</xdr:colOff>
      <xdr:row>97</xdr:row>
      <xdr:rowOff>153093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144220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59799</xdr:rowOff>
    </xdr:from>
    <xdr:to>
      <xdr:col>67</xdr:col>
      <xdr:colOff>101600</xdr:colOff>
      <xdr:row>97</xdr:row>
      <xdr:rowOff>161399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類似団体の平均を上回る結果となった。これは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大淀町立保育所型認定こども園新営事業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臨時福祉特別給付金事業が主な要因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となっており、一時的な増加であることから、今後事業が完了すれば減少することが見込まれる。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例年類似団体の平均を下回っていた災害復旧事業費については、豪雨災害に伴う災害復旧に多額の費用を要したことによ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り、大きく増加し、上回る結果となった。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減少しているのは、さくら広域環境衛生組合のごみ処理施設建設に係る負担金や旧大淀病院の解体事業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・教育費が前年度より減少しているのは、前年度実施の希望ヶ丘小学校トイレ改修事業や健康づくりセンターの施設改修事業が主な要因である。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・農林水産業費が前年度より増加しているのは、農業基盤整備事業や治山事業の実施に因るものである。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現在は財政健全化に向け、財政調整基金に依存しない財政運営に取り組んでおり、今後は基金取崩を限りなく抑えた財政運営を進めていけるよう、行財政改革をさらに進めていく必要がある。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元利償還金は前年度と比較して大きく減少している。これは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年度に借り入れた消防防災無線デジタル化事業に係る起債の償還が終了したことによるものである。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年度については前年度より増加している。これは、算入公債費のうち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南和広域医療企業団に関係する起債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に係る基準財政需要額が減少したためである。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本町において満期一括償還地方債の償還の財源に係るものは近年発生していないため本表は対象外となっている。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においては、前年度に引き続き一般会計等に係る地方債の残高が増加したことで、将来負担額は増加している。これは、さくら広域環境衛生組合のごみ処理施設建設に係る負担金や認定こども園新設に対する町債を発行したことに因るものである。</a:t>
          </a:r>
        </a:p>
        <a:p>
          <a:r>
            <a:rPr kumimoji="1" lang="ja-JP" altLang="en-US" sz="1200">
              <a:latin typeface="ＭＳ Ｐゴシック" panose="020B0600070205080204" pitchFamily="50" charset="-128"/>
              <a:ea typeface="ＭＳ Ｐゴシック" panose="020B0600070205080204" pitchFamily="50" charset="-128"/>
            </a:rPr>
            <a:t>　一方で、平成２９年度以降基金を多額に取り崩しているため、充当可能基金額は年々減少している。令和２年度の土地開発公社貸付金返還による財政調整基金への積み立て、近年の普通地方交付税の追加交付による減債基金の積み立てにより、充当可能基金は増加したものの、今後も多額の取り崩しを行わざるを得ない状況に変わりはない。</a:t>
          </a:r>
        </a:p>
        <a:p>
          <a:r>
            <a:rPr kumimoji="1" lang="ja-JP" altLang="en-US" sz="12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を１０百万円、「ふるさと創生整備基金」を４３百万円取り崩した一方、歳入超過分や普通地方交付税追加交付分など約１７２百万円を「減債基金」に、ふるさと応援寄付金など約１１９百万円を「ふるさと創生整備基金」へ積み立てたこと等により、基金全体としては２１７百万円の増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特定事業資金積立基金：開発負担金をもって公共施設整備に要する経費の財源に充てるため</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ふるさと創生整備基金：ふるさと応援寄附金等により約１１９百万円積立した一方、子育て支援事業や図書館事業等に約４３百万円充当したため、７６百万円の増額となった。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特定事業資金積立基金：さくら広域環境衛生組合負担金の施設建設事業分や認定こども園新設事業などに１１６百万円充当したため、１１２百万円の減額となった。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公共施設整備基金：さくら広域環境衛生組合負担金の施設建設事業分や認定こども園新設事業に１０３百万円充当したため、１０１百万円の減額となった。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特定事業資金積立基金：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整備拡充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で必要なときに取り崩して使用する予定である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令和５年度は基金の取り崩しはなく、基金利子分を積み立てたことにより増加している。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歳入超過分及び基金利子分により１７２百万円の積み立てをしている。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近年では減債基金の取崩しが発生していないため、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は増加傾向にあるが、積み立てた基金の中には臨時財政対策債償還基金費として交付された普通交付税が含まれていることや、さくら広域環境衛生組合のごみ処理施設建設に係る負担金や認定こども園新設に対する多額の町債を発行していることから、将来は継続的な基金取り崩しが見込まれる。今後、起債の新規発行においては、後年度負担となるような事業は十分精査し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9224678</v>
      </c>
      <c r="BO4" s="449"/>
      <c r="BP4" s="449"/>
      <c r="BQ4" s="449"/>
      <c r="BR4" s="449"/>
      <c r="BS4" s="449"/>
      <c r="BT4" s="449"/>
      <c r="BU4" s="450"/>
      <c r="BV4" s="448">
        <v>10225630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9041895</v>
      </c>
      <c r="BO5" s="420"/>
      <c r="BP5" s="420"/>
      <c r="BQ5" s="420"/>
      <c r="BR5" s="420"/>
      <c r="BS5" s="420"/>
      <c r="BT5" s="420"/>
      <c r="BU5" s="421"/>
      <c r="BV5" s="419">
        <v>9939286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90.2</v>
      </c>
      <c r="CU5" s="417"/>
      <c r="CV5" s="417"/>
      <c r="CW5" s="417"/>
      <c r="CX5" s="417"/>
      <c r="CY5" s="417"/>
      <c r="CZ5" s="417"/>
      <c r="DA5" s="418"/>
      <c r="DB5" s="416">
        <v>90.7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182783</v>
      </c>
      <c r="BO6" s="420"/>
      <c r="BP6" s="420"/>
      <c r="BQ6" s="420"/>
      <c r="BR6" s="420"/>
      <c r="BS6" s="420"/>
      <c r="BT6" s="420"/>
      <c r="BU6" s="421"/>
      <c r="BV6" s="419">
        <v>286344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91.9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122869</v>
      </c>
      <c r="BO7" s="420"/>
      <c r="BP7" s="420"/>
      <c r="BQ7" s="420"/>
      <c r="BR7" s="420"/>
      <c r="BS7" s="420"/>
      <c r="BT7" s="420"/>
      <c r="BU7" s="421"/>
      <c r="BV7" s="419">
        <v>82019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4995894</v>
      </c>
      <c r="CU7" s="420"/>
      <c r="CV7" s="420"/>
      <c r="CW7" s="420"/>
      <c r="CX7" s="420"/>
      <c r="CY7" s="420"/>
      <c r="CZ7" s="420"/>
      <c r="DA7" s="421"/>
      <c r="DB7" s="419">
        <v>5037886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59914</v>
      </c>
      <c r="BO8" s="420"/>
      <c r="BP8" s="420"/>
      <c r="BQ8" s="420"/>
      <c r="BR8" s="420"/>
      <c r="BS8" s="420"/>
      <c r="BT8" s="420"/>
      <c r="BU8" s="421"/>
      <c r="BV8" s="419">
        <v>204325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16728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-144411</v>
      </c>
      <c r="BO9" s="420"/>
      <c r="BP9" s="420"/>
      <c r="BQ9" s="420"/>
      <c r="BR9" s="420"/>
      <c r="BS9" s="420"/>
      <c r="BT9" s="420"/>
      <c r="BU9" s="421"/>
      <c r="BV9" s="419">
        <v>141523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18069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18501</v>
      </c>
      <c r="BO10" s="420"/>
      <c r="BP10" s="420"/>
      <c r="BQ10" s="420"/>
      <c r="BR10" s="420"/>
      <c r="BS10" s="420"/>
      <c r="BT10" s="420"/>
      <c r="BU10" s="421"/>
      <c r="BV10" s="419">
        <v>16992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16147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15807</v>
      </c>
      <c r="S13" s="507"/>
      <c r="T13" s="507"/>
      <c r="U13" s="507"/>
      <c r="V13" s="508"/>
      <c r="W13" s="509" t="s">
        <v>131</v>
      </c>
      <c r="X13" s="405"/>
      <c r="Y13" s="405"/>
      <c r="Z13" s="405"/>
      <c r="AA13" s="405"/>
      <c r="AB13" s="406"/>
      <c r="AC13" s="372">
        <v>311</v>
      </c>
      <c r="AD13" s="373"/>
      <c r="AE13" s="373"/>
      <c r="AF13" s="373"/>
      <c r="AG13" s="374"/>
      <c r="AH13" s="372">
        <v>314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-125910</v>
      </c>
      <c r="BO13" s="420"/>
      <c r="BP13" s="420"/>
      <c r="BQ13" s="420"/>
      <c r="BR13" s="420"/>
      <c r="BS13" s="420"/>
      <c r="BT13" s="420"/>
      <c r="BU13" s="421"/>
      <c r="BV13" s="419">
        <v>158515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16438</v>
      </c>
      <c r="S14" s="507"/>
      <c r="T14" s="507"/>
      <c r="U14" s="507"/>
      <c r="V14" s="508"/>
      <c r="W14" s="510"/>
      <c r="X14" s="408"/>
      <c r="Y14" s="408"/>
      <c r="Z14" s="408"/>
      <c r="AA14" s="408"/>
      <c r="AB14" s="409"/>
      <c r="AC14" s="499">
        <v>4.2</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13.6</v>
      </c>
      <c r="CU14" s="517"/>
      <c r="CV14" s="517"/>
      <c r="CW14" s="517"/>
      <c r="CX14" s="517"/>
      <c r="CY14" s="517"/>
      <c r="CZ14" s="517"/>
      <c r="DA14" s="518"/>
      <c r="DB14" s="516">
        <v>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16124</v>
      </c>
      <c r="S15" s="507"/>
      <c r="T15" s="507"/>
      <c r="U15" s="507"/>
      <c r="V15" s="508"/>
      <c r="W15" s="509" t="s">
        <v>137</v>
      </c>
      <c r="X15" s="405"/>
      <c r="Y15" s="405"/>
      <c r="Z15" s="405"/>
      <c r="AA15" s="405"/>
      <c r="AB15" s="406"/>
      <c r="AC15" s="372">
        <v>1966</v>
      </c>
      <c r="AD15" s="373"/>
      <c r="AE15" s="373"/>
      <c r="AF15" s="373"/>
      <c r="AG15" s="374"/>
      <c r="AH15" s="372">
        <v>2085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1861383</v>
      </c>
      <c r="BO15" s="449"/>
      <c r="BP15" s="449"/>
      <c r="BQ15" s="449"/>
      <c r="BR15" s="449"/>
      <c r="BS15" s="449"/>
      <c r="BT15" s="449"/>
      <c r="BU15" s="450"/>
      <c r="BV15" s="448">
        <v>1887262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4467666</v>
      </c>
      <c r="BO16" s="420"/>
      <c r="BP16" s="420"/>
      <c r="BQ16" s="420"/>
      <c r="BR16" s="420"/>
      <c r="BS16" s="420"/>
      <c r="BT16" s="420"/>
      <c r="BU16" s="421"/>
      <c r="BV16" s="419">
        <v>4474192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5062</v>
      </c>
      <c r="AD17" s="373"/>
      <c r="AE17" s="373"/>
      <c r="AF17" s="373"/>
      <c r="AG17" s="374"/>
      <c r="AH17" s="372">
        <v>5287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2340341</v>
      </c>
      <c r="BO17" s="420"/>
      <c r="BP17" s="420"/>
      <c r="BQ17" s="420"/>
      <c r="BR17" s="420"/>
      <c r="BS17" s="420"/>
      <c r="BT17" s="420"/>
      <c r="BU17" s="421"/>
      <c r="BV17" s="419">
        <v>2379963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38.1</v>
      </c>
      <c r="M18" s="472"/>
      <c r="N18" s="472"/>
      <c r="O18" s="472"/>
      <c r="P18" s="472"/>
      <c r="Q18" s="472"/>
      <c r="R18" s="473"/>
      <c r="S18" s="473"/>
      <c r="T18" s="473"/>
      <c r="U18" s="473"/>
      <c r="V18" s="474"/>
      <c r="W18" s="490"/>
      <c r="X18" s="491"/>
      <c r="Y18" s="491"/>
      <c r="Z18" s="491"/>
      <c r="AA18" s="491"/>
      <c r="AB18" s="515"/>
      <c r="AC18" s="389">
        <v>69</v>
      </c>
      <c r="AD18" s="390"/>
      <c r="AE18" s="390"/>
      <c r="AF18" s="390"/>
      <c r="AG18" s="475"/>
      <c r="AH18" s="389">
        <v>68.8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4602899</v>
      </c>
      <c r="BO18" s="420"/>
      <c r="BP18" s="420"/>
      <c r="BQ18" s="420"/>
      <c r="BR18" s="420"/>
      <c r="BS18" s="420"/>
      <c r="BT18" s="420"/>
      <c r="BU18" s="421"/>
      <c r="BV18" s="419">
        <v>4619279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6262236</v>
      </c>
      <c r="BO19" s="420"/>
      <c r="BP19" s="420"/>
      <c r="BQ19" s="420"/>
      <c r="BR19" s="420"/>
      <c r="BS19" s="420"/>
      <c r="BT19" s="420"/>
      <c r="BU19" s="421"/>
      <c r="BV19" s="419">
        <v>6111956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6509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7213084</v>
      </c>
      <c r="BO22" s="449"/>
      <c r="BP22" s="449"/>
      <c r="BQ22" s="449"/>
      <c r="BR22" s="449"/>
      <c r="BS22" s="449"/>
      <c r="BT22" s="449"/>
      <c r="BU22" s="450"/>
      <c r="BV22" s="448">
        <v>6828097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6644045</v>
      </c>
      <c r="BO23" s="420"/>
      <c r="BP23" s="420"/>
      <c r="BQ23" s="420"/>
      <c r="BR23" s="420"/>
      <c r="BS23" s="420"/>
      <c r="BT23" s="420"/>
      <c r="BU23" s="421"/>
      <c r="BV23" s="419">
        <v>6429714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8500</v>
      </c>
      <c r="R24" s="373"/>
      <c r="S24" s="373"/>
      <c r="T24" s="373"/>
      <c r="U24" s="373"/>
      <c r="V24" s="374"/>
      <c r="W24" s="462"/>
      <c r="X24" s="399"/>
      <c r="Y24" s="400"/>
      <c r="Z24" s="375" t="s">
        <v>162</v>
      </c>
      <c r="AA24" s="376"/>
      <c r="AB24" s="376"/>
      <c r="AC24" s="376"/>
      <c r="AD24" s="376"/>
      <c r="AE24" s="376"/>
      <c r="AF24" s="376"/>
      <c r="AG24" s="377"/>
      <c r="AH24" s="372">
        <v>153</v>
      </c>
      <c r="AI24" s="373"/>
      <c r="AJ24" s="373"/>
      <c r="AK24" s="373"/>
      <c r="AL24" s="374"/>
      <c r="AM24" s="372">
        <v>474759</v>
      </c>
      <c r="AN24" s="373"/>
      <c r="AO24" s="373"/>
      <c r="AP24" s="373"/>
      <c r="AQ24" s="373"/>
      <c r="AR24" s="374"/>
      <c r="AS24" s="372">
        <v>3103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4406786</v>
      </c>
      <c r="BO24" s="420"/>
      <c r="BP24" s="420"/>
      <c r="BQ24" s="420"/>
      <c r="BR24" s="420"/>
      <c r="BS24" s="420"/>
      <c r="BT24" s="420"/>
      <c r="BU24" s="421"/>
      <c r="BV24" s="419">
        <v>3726389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180877</v>
      </c>
      <c r="BO25" s="449"/>
      <c r="BP25" s="449"/>
      <c r="BQ25" s="449"/>
      <c r="BR25" s="449"/>
      <c r="BS25" s="449"/>
      <c r="BT25" s="449"/>
      <c r="BU25" s="450"/>
      <c r="BV25" s="448">
        <v>167640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42823</v>
      </c>
      <c r="AN26" s="373"/>
      <c r="AO26" s="373"/>
      <c r="AP26" s="373"/>
      <c r="AQ26" s="373"/>
      <c r="AR26" s="374"/>
      <c r="AS26" s="372">
        <v>2519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240000</v>
      </c>
      <c r="BO27" s="454"/>
      <c r="BP27" s="454"/>
      <c r="BQ27" s="454"/>
      <c r="BR27" s="454"/>
      <c r="BS27" s="454"/>
      <c r="BT27" s="454"/>
      <c r="BU27" s="455"/>
      <c r="BV27" s="453">
        <v>240000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1701985</v>
      </c>
      <c r="BO28" s="449"/>
      <c r="BP28" s="449"/>
      <c r="BQ28" s="449"/>
      <c r="BR28" s="449"/>
      <c r="BS28" s="449"/>
      <c r="BT28" s="449"/>
      <c r="BU28" s="450"/>
      <c r="BV28" s="448">
        <v>1501879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2500</v>
      </c>
      <c r="R29" s="373"/>
      <c r="S29" s="373"/>
      <c r="T29" s="373"/>
      <c r="U29" s="373"/>
      <c r="V29" s="374"/>
      <c r="W29" s="463"/>
      <c r="X29" s="464"/>
      <c r="Y29" s="465"/>
      <c r="Z29" s="375" t="s">
        <v>177</v>
      </c>
      <c r="AA29" s="376"/>
      <c r="AB29" s="376"/>
      <c r="AC29" s="376"/>
      <c r="AD29" s="376"/>
      <c r="AE29" s="376"/>
      <c r="AF29" s="376"/>
      <c r="AG29" s="377"/>
      <c r="AH29" s="372">
        <v>153</v>
      </c>
      <c r="AI29" s="373"/>
      <c r="AJ29" s="373"/>
      <c r="AK29" s="373"/>
      <c r="AL29" s="374"/>
      <c r="AM29" s="372">
        <v>474759</v>
      </c>
      <c r="AN29" s="373"/>
      <c r="AO29" s="373"/>
      <c r="AP29" s="373"/>
      <c r="AQ29" s="373"/>
      <c r="AR29" s="374"/>
      <c r="AS29" s="372">
        <v>3103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971184</v>
      </c>
      <c r="BO29" s="420"/>
      <c r="BP29" s="420"/>
      <c r="BQ29" s="420"/>
      <c r="BR29" s="420"/>
      <c r="BS29" s="420"/>
      <c r="BT29" s="420"/>
      <c r="BU29" s="421"/>
      <c r="BV29" s="419">
        <v>809513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1071050</v>
      </c>
      <c r="BO30" s="454"/>
      <c r="BP30" s="454"/>
      <c r="BQ30" s="454"/>
      <c r="BR30" s="454"/>
      <c r="BS30" s="454"/>
      <c r="BT30" s="454"/>
      <c r="BU30" s="455"/>
      <c r="BV30" s="453">
        <v>1215960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奈良県広域消防組合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大淀町土地開発公社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住宅改修資金等貸付金特別会計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南和広域衛生組合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吉野路大淀振興センター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公園墓地維持管理特別会計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奈良県市町村総合事務組合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病院事業清算特別会計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奈良県広域水質検査センター組合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南和広域医療企業団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さくら広域環境衛生組合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jSc/3wwgNkSO1BK6BMAA6NiVVC8xgzTY/7x+pqAEpjPsgi7NG6cdW/A4+ntDtbkqNY0OUcTyMvz+ZUdE6QE1A==" saltValue="dC4e6VWikzH+6ejMI8mX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1803815</v>
      </c>
      <c r="S5" s="677"/>
      <c r="T5" s="677"/>
      <c r="U5" s="677"/>
      <c r="V5" s="677"/>
      <c r="W5" s="677"/>
      <c r="X5" s="677"/>
      <c r="Y5" s="702"/>
      <c r="Z5" s="715">
        <v>19.600000000000001</v>
      </c>
      <c r="AA5" s="715"/>
      <c r="AB5" s="715"/>
      <c r="AC5" s="715"/>
      <c r="AD5" s="716">
        <v>1803815</v>
      </c>
      <c r="AE5" s="716"/>
      <c r="AF5" s="716"/>
      <c r="AG5" s="716"/>
      <c r="AH5" s="716"/>
      <c r="AI5" s="716"/>
      <c r="AJ5" s="716"/>
      <c r="AK5" s="716"/>
      <c r="AL5" s="703">
        <v>35.5</v>
      </c>
      <c r="AM5" s="685"/>
      <c r="AN5" s="685"/>
      <c r="AO5" s="704"/>
      <c r="AP5" s="679" t="s">
        <v>216</v>
      </c>
      <c r="AQ5" s="680"/>
      <c r="AR5" s="680"/>
      <c r="AS5" s="680"/>
      <c r="AT5" s="680"/>
      <c r="AU5" s="680"/>
      <c r="AV5" s="680"/>
      <c r="AW5" s="680"/>
      <c r="AX5" s="680"/>
      <c r="AY5" s="680"/>
      <c r="AZ5" s="680"/>
      <c r="BA5" s="680"/>
      <c r="BB5" s="680"/>
      <c r="BC5" s="680"/>
      <c r="BD5" s="680"/>
      <c r="BE5" s="680"/>
      <c r="BF5" s="681"/>
      <c r="BG5" s="621">
        <v>1803815</v>
      </c>
      <c r="BH5" s="622"/>
      <c r="BI5" s="622"/>
      <c r="BJ5" s="622"/>
      <c r="BK5" s="622"/>
      <c r="BL5" s="622"/>
      <c r="BM5" s="622"/>
      <c r="BN5" s="623"/>
      <c r="BO5" s="659">
        <v>100</v>
      </c>
      <c r="BP5" s="659"/>
      <c r="BQ5" s="659"/>
      <c r="BR5" s="659"/>
      <c r="BS5" s="660">
        <v>8704</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68171</v>
      </c>
      <c r="S6" s="622"/>
      <c r="T6" s="622"/>
      <c r="U6" s="622"/>
      <c r="V6" s="622"/>
      <c r="W6" s="622"/>
      <c r="X6" s="622"/>
      <c r="Y6" s="623"/>
      <c r="Z6" s="659">
        <v>0.7</v>
      </c>
      <c r="AA6" s="659"/>
      <c r="AB6" s="659"/>
      <c r="AC6" s="659"/>
      <c r="AD6" s="660">
        <v>68171</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1803815</v>
      </c>
      <c r="BH6" s="622"/>
      <c r="BI6" s="622"/>
      <c r="BJ6" s="622"/>
      <c r="BK6" s="622"/>
      <c r="BL6" s="622"/>
      <c r="BM6" s="622"/>
      <c r="BN6" s="623"/>
      <c r="BO6" s="659">
        <v>100</v>
      </c>
      <c r="BP6" s="659"/>
      <c r="BQ6" s="659"/>
      <c r="BR6" s="659"/>
      <c r="BS6" s="660">
        <v>8704</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78962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78619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789</v>
      </c>
      <c r="S7" s="622"/>
      <c r="T7" s="622"/>
      <c r="U7" s="622"/>
      <c r="V7" s="622"/>
      <c r="W7" s="622"/>
      <c r="X7" s="622"/>
      <c r="Y7" s="623"/>
      <c r="Z7" s="659">
        <v>0</v>
      </c>
      <c r="AA7" s="659"/>
      <c r="AB7" s="659"/>
      <c r="AC7" s="659"/>
      <c r="AD7" s="660">
        <v>789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772801</v>
      </c>
      <c r="BH7" s="622"/>
      <c r="BI7" s="622"/>
      <c r="BJ7" s="622"/>
      <c r="BK7" s="622"/>
      <c r="BL7" s="622"/>
      <c r="BM7" s="622"/>
      <c r="BN7" s="623"/>
      <c r="BO7" s="659">
        <v>42.8</v>
      </c>
      <c r="BP7" s="659"/>
      <c r="BQ7" s="659"/>
      <c r="BR7" s="659"/>
      <c r="BS7" s="660">
        <v>8704</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1373119</v>
      </c>
      <c r="CS7" s="622"/>
      <c r="CT7" s="622"/>
      <c r="CU7" s="622"/>
      <c r="CV7" s="622"/>
      <c r="CW7" s="622"/>
      <c r="CX7" s="622"/>
      <c r="CY7" s="623"/>
      <c r="CZ7" s="659">
        <v>15.2</v>
      </c>
      <c r="DA7" s="659"/>
      <c r="DB7" s="659"/>
      <c r="DC7" s="659"/>
      <c r="DD7" s="627">
        <v>92781</v>
      </c>
      <c r="DE7" s="622"/>
      <c r="DF7" s="622"/>
      <c r="DG7" s="622"/>
      <c r="DH7" s="622"/>
      <c r="DI7" s="622"/>
      <c r="DJ7" s="622"/>
      <c r="DK7" s="622"/>
      <c r="DL7" s="622"/>
      <c r="DM7" s="622"/>
      <c r="DN7" s="622"/>
      <c r="DO7" s="622"/>
      <c r="DP7" s="623"/>
      <c r="DQ7" s="627">
        <v>1094729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22172</v>
      </c>
      <c r="S8" s="622"/>
      <c r="T8" s="622"/>
      <c r="U8" s="622"/>
      <c r="V8" s="622"/>
      <c r="W8" s="622"/>
      <c r="X8" s="622"/>
      <c r="Y8" s="623"/>
      <c r="Z8" s="659">
        <v>0.2</v>
      </c>
      <c r="AA8" s="659"/>
      <c r="AB8" s="659"/>
      <c r="AC8" s="659"/>
      <c r="AD8" s="660">
        <v>22172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27612</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3048567</v>
      </c>
      <c r="CS8" s="622"/>
      <c r="CT8" s="622"/>
      <c r="CU8" s="622"/>
      <c r="CV8" s="622"/>
      <c r="CW8" s="622"/>
      <c r="CX8" s="622"/>
      <c r="CY8" s="623"/>
      <c r="CZ8" s="659">
        <v>33.700000000000003</v>
      </c>
      <c r="DA8" s="659"/>
      <c r="DB8" s="659"/>
      <c r="DC8" s="659"/>
      <c r="DD8" s="627">
        <v>331625</v>
      </c>
      <c r="DE8" s="622"/>
      <c r="DF8" s="622"/>
      <c r="DG8" s="622"/>
      <c r="DH8" s="622"/>
      <c r="DI8" s="622"/>
      <c r="DJ8" s="622"/>
      <c r="DK8" s="622"/>
      <c r="DL8" s="622"/>
      <c r="DM8" s="622"/>
      <c r="DN8" s="622"/>
      <c r="DO8" s="622"/>
      <c r="DP8" s="623"/>
      <c r="DQ8" s="627">
        <v>1635531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24205</v>
      </c>
      <c r="S9" s="622"/>
      <c r="T9" s="622"/>
      <c r="U9" s="622"/>
      <c r="V9" s="622"/>
      <c r="W9" s="622"/>
      <c r="X9" s="622"/>
      <c r="Y9" s="623"/>
      <c r="Z9" s="659">
        <v>0.3</v>
      </c>
      <c r="AA9" s="659"/>
      <c r="AB9" s="659"/>
      <c r="AC9" s="659"/>
      <c r="AD9" s="660">
        <v>24205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661961</v>
      </c>
      <c r="BH9" s="622"/>
      <c r="BI9" s="622"/>
      <c r="BJ9" s="622"/>
      <c r="BK9" s="622"/>
      <c r="BL9" s="622"/>
      <c r="BM9" s="622"/>
      <c r="BN9" s="623"/>
      <c r="BO9" s="659">
        <v>36.700000000000003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1942897</v>
      </c>
      <c r="CS9" s="622"/>
      <c r="CT9" s="622"/>
      <c r="CU9" s="622"/>
      <c r="CV9" s="622"/>
      <c r="CW9" s="622"/>
      <c r="CX9" s="622"/>
      <c r="CY9" s="623"/>
      <c r="CZ9" s="659">
        <v>21.5</v>
      </c>
      <c r="DA9" s="659"/>
      <c r="DB9" s="659"/>
      <c r="DC9" s="659"/>
      <c r="DD9" s="627">
        <v>39768</v>
      </c>
      <c r="DE9" s="622"/>
      <c r="DF9" s="622"/>
      <c r="DG9" s="622"/>
      <c r="DH9" s="622"/>
      <c r="DI9" s="622"/>
      <c r="DJ9" s="622"/>
      <c r="DK9" s="622"/>
      <c r="DL9" s="622"/>
      <c r="DM9" s="622"/>
      <c r="DN9" s="622"/>
      <c r="DO9" s="622"/>
      <c r="DP9" s="623"/>
      <c r="DQ9" s="627">
        <v>1084718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46932</v>
      </c>
      <c r="BH10" s="622"/>
      <c r="BI10" s="622"/>
      <c r="BJ10" s="622"/>
      <c r="BK10" s="622"/>
      <c r="BL10" s="622"/>
      <c r="BM10" s="622"/>
      <c r="BN10" s="623"/>
      <c r="BO10" s="659">
        <v>2.6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375365</v>
      </c>
      <c r="S11" s="622"/>
      <c r="T11" s="622"/>
      <c r="U11" s="622"/>
      <c r="V11" s="622"/>
      <c r="W11" s="622"/>
      <c r="X11" s="622"/>
      <c r="Y11" s="623"/>
      <c r="Z11" s="624">
        <v>4.0999999999999996</v>
      </c>
      <c r="AA11" s="625"/>
      <c r="AB11" s="625"/>
      <c r="AC11" s="626"/>
      <c r="AD11" s="627">
        <v>375365</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36296</v>
      </c>
      <c r="BH11" s="622"/>
      <c r="BI11" s="622"/>
      <c r="BJ11" s="622"/>
      <c r="BK11" s="622"/>
      <c r="BL11" s="622"/>
      <c r="BM11" s="622"/>
      <c r="BN11" s="623"/>
      <c r="BO11" s="659">
        <v>2</v>
      </c>
      <c r="BP11" s="659"/>
      <c r="BQ11" s="659"/>
      <c r="BR11" s="659"/>
      <c r="BS11" s="660">
        <v>8704</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147757</v>
      </c>
      <c r="CS11" s="622"/>
      <c r="CT11" s="622"/>
      <c r="CU11" s="622"/>
      <c r="CV11" s="622"/>
      <c r="CW11" s="622"/>
      <c r="CX11" s="622"/>
      <c r="CY11" s="623"/>
      <c r="CZ11" s="659">
        <v>1.6</v>
      </c>
      <c r="DA11" s="659"/>
      <c r="DB11" s="659"/>
      <c r="DC11" s="659"/>
      <c r="DD11" s="627">
        <v>64969</v>
      </c>
      <c r="DE11" s="622"/>
      <c r="DF11" s="622"/>
      <c r="DG11" s="622"/>
      <c r="DH11" s="622"/>
      <c r="DI11" s="622"/>
      <c r="DJ11" s="622"/>
      <c r="DK11" s="622"/>
      <c r="DL11" s="622"/>
      <c r="DM11" s="622"/>
      <c r="DN11" s="622"/>
      <c r="DO11" s="622"/>
      <c r="DP11" s="623"/>
      <c r="DQ11" s="627">
        <v>75918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48359</v>
      </c>
      <c r="S12" s="622"/>
      <c r="T12" s="622"/>
      <c r="U12" s="622"/>
      <c r="V12" s="622"/>
      <c r="W12" s="622"/>
      <c r="X12" s="622"/>
      <c r="Y12" s="623"/>
      <c r="Z12" s="659">
        <v>0.5</v>
      </c>
      <c r="AA12" s="659"/>
      <c r="AB12" s="659"/>
      <c r="AC12" s="659"/>
      <c r="AD12" s="660">
        <v>48359</v>
      </c>
      <c r="AE12" s="660"/>
      <c r="AF12" s="660"/>
      <c r="AG12" s="660"/>
      <c r="AH12" s="660"/>
      <c r="AI12" s="660"/>
      <c r="AJ12" s="660"/>
      <c r="AK12" s="660"/>
      <c r="AL12" s="624">
        <v>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817915</v>
      </c>
      <c r="BH12" s="622"/>
      <c r="BI12" s="622"/>
      <c r="BJ12" s="622"/>
      <c r="BK12" s="622"/>
      <c r="BL12" s="622"/>
      <c r="BM12" s="622"/>
      <c r="BN12" s="623"/>
      <c r="BO12" s="659">
        <v>45.3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25087</v>
      </c>
      <c r="CS12" s="622"/>
      <c r="CT12" s="622"/>
      <c r="CU12" s="622"/>
      <c r="CV12" s="622"/>
      <c r="CW12" s="622"/>
      <c r="CX12" s="622"/>
      <c r="CY12" s="623"/>
      <c r="CZ12" s="659">
        <v>0.3</v>
      </c>
      <c r="DA12" s="659"/>
      <c r="DB12" s="659"/>
      <c r="DC12" s="659"/>
      <c r="DD12" s="627" t="s">
        <v>122</v>
      </c>
      <c r="DE12" s="622"/>
      <c r="DF12" s="622"/>
      <c r="DG12" s="622"/>
      <c r="DH12" s="622"/>
      <c r="DI12" s="622"/>
      <c r="DJ12" s="622"/>
      <c r="DK12" s="622"/>
      <c r="DL12" s="622"/>
      <c r="DM12" s="622"/>
      <c r="DN12" s="622"/>
      <c r="DO12" s="622"/>
      <c r="DP12" s="623"/>
      <c r="DQ12" s="627">
        <v>24604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817191</v>
      </c>
      <c r="BH13" s="622"/>
      <c r="BI13" s="622"/>
      <c r="BJ13" s="622"/>
      <c r="BK13" s="622"/>
      <c r="BL13" s="622"/>
      <c r="BM13" s="622"/>
      <c r="BN13" s="623"/>
      <c r="BO13" s="659">
        <v>45.3</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521927</v>
      </c>
      <c r="CS13" s="622"/>
      <c r="CT13" s="622"/>
      <c r="CU13" s="622"/>
      <c r="CV13" s="622"/>
      <c r="CW13" s="622"/>
      <c r="CX13" s="622"/>
      <c r="CY13" s="623"/>
      <c r="CZ13" s="659">
        <v>5.8</v>
      </c>
      <c r="DA13" s="659"/>
      <c r="DB13" s="659"/>
      <c r="DC13" s="659"/>
      <c r="DD13" s="627">
        <v>182537</v>
      </c>
      <c r="DE13" s="622"/>
      <c r="DF13" s="622"/>
      <c r="DG13" s="622"/>
      <c r="DH13" s="622"/>
      <c r="DI13" s="622"/>
      <c r="DJ13" s="622"/>
      <c r="DK13" s="622"/>
      <c r="DL13" s="622"/>
      <c r="DM13" s="622"/>
      <c r="DN13" s="622"/>
      <c r="DO13" s="622"/>
      <c r="DP13" s="623"/>
      <c r="DQ13" s="627">
        <v>346810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1473</v>
      </c>
      <c r="S14" s="622"/>
      <c r="T14" s="622"/>
      <c r="U14" s="622"/>
      <c r="V14" s="622"/>
      <c r="W14" s="622"/>
      <c r="X14" s="622"/>
      <c r="Y14" s="623"/>
      <c r="Z14" s="659">
        <v>0</v>
      </c>
      <c r="AA14" s="659"/>
      <c r="AB14" s="659"/>
      <c r="AC14" s="659"/>
      <c r="AD14" s="660">
        <v>1473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71512</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556204</v>
      </c>
      <c r="CS14" s="622"/>
      <c r="CT14" s="622"/>
      <c r="CU14" s="622"/>
      <c r="CV14" s="622"/>
      <c r="CW14" s="622"/>
      <c r="CX14" s="622"/>
      <c r="CY14" s="623"/>
      <c r="CZ14" s="659">
        <v>6.2</v>
      </c>
      <c r="DA14" s="659"/>
      <c r="DB14" s="659"/>
      <c r="DC14" s="659"/>
      <c r="DD14" s="627">
        <v>23080</v>
      </c>
      <c r="DE14" s="622"/>
      <c r="DF14" s="622"/>
      <c r="DG14" s="622"/>
      <c r="DH14" s="622"/>
      <c r="DI14" s="622"/>
      <c r="DJ14" s="622"/>
      <c r="DK14" s="622"/>
      <c r="DL14" s="622"/>
      <c r="DM14" s="622"/>
      <c r="DN14" s="622"/>
      <c r="DO14" s="622"/>
      <c r="DP14" s="623"/>
      <c r="DQ14" s="627">
        <v>519940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141587</v>
      </c>
      <c r="BH15" s="622"/>
      <c r="BI15" s="622"/>
      <c r="BJ15" s="622"/>
      <c r="BK15" s="622"/>
      <c r="BL15" s="622"/>
      <c r="BM15" s="622"/>
      <c r="BN15" s="623"/>
      <c r="BO15" s="659">
        <v>7.8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596223</v>
      </c>
      <c r="CS15" s="622"/>
      <c r="CT15" s="622"/>
      <c r="CU15" s="622"/>
      <c r="CV15" s="622"/>
      <c r="CW15" s="622"/>
      <c r="CX15" s="622"/>
      <c r="CY15" s="623"/>
      <c r="CZ15" s="659">
        <v>6.6</v>
      </c>
      <c r="DA15" s="659"/>
      <c r="DB15" s="659"/>
      <c r="DC15" s="659"/>
      <c r="DD15" s="627">
        <v>8879</v>
      </c>
      <c r="DE15" s="622"/>
      <c r="DF15" s="622"/>
      <c r="DG15" s="622"/>
      <c r="DH15" s="622"/>
      <c r="DI15" s="622"/>
      <c r="DJ15" s="622"/>
      <c r="DK15" s="622"/>
      <c r="DL15" s="622"/>
      <c r="DM15" s="622"/>
      <c r="DN15" s="622"/>
      <c r="DO15" s="622"/>
      <c r="DP15" s="623"/>
      <c r="DQ15" s="627">
        <v>538698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10787</v>
      </c>
      <c r="S16" s="622"/>
      <c r="T16" s="622"/>
      <c r="U16" s="622"/>
      <c r="V16" s="622"/>
      <c r="W16" s="622"/>
      <c r="X16" s="622"/>
      <c r="Y16" s="623"/>
      <c r="Z16" s="659">
        <v>0.1</v>
      </c>
      <c r="AA16" s="659"/>
      <c r="AB16" s="659"/>
      <c r="AC16" s="659"/>
      <c r="AD16" s="660">
        <v>10787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109490</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42330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22415</v>
      </c>
      <c r="S17" s="622"/>
      <c r="T17" s="622"/>
      <c r="U17" s="622"/>
      <c r="V17" s="622"/>
      <c r="W17" s="622"/>
      <c r="X17" s="622"/>
      <c r="Y17" s="623"/>
      <c r="Z17" s="659">
        <v>0.2</v>
      </c>
      <c r="AA17" s="659"/>
      <c r="AB17" s="659"/>
      <c r="AC17" s="659"/>
      <c r="AD17" s="660">
        <v>22415</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641662</v>
      </c>
      <c r="CS17" s="622"/>
      <c r="CT17" s="622"/>
      <c r="CU17" s="622"/>
      <c r="CV17" s="622"/>
      <c r="CW17" s="622"/>
      <c r="CX17" s="622"/>
      <c r="CY17" s="623"/>
      <c r="CZ17" s="659">
        <v>7.1</v>
      </c>
      <c r="DA17" s="659"/>
      <c r="DB17" s="659"/>
      <c r="DC17" s="659"/>
      <c r="DD17" s="627" t="s">
        <v>122</v>
      </c>
      <c r="DE17" s="622"/>
      <c r="DF17" s="622"/>
      <c r="DG17" s="622"/>
      <c r="DH17" s="622"/>
      <c r="DI17" s="622"/>
      <c r="DJ17" s="622"/>
      <c r="DK17" s="622"/>
      <c r="DL17" s="622"/>
      <c r="DM17" s="622"/>
      <c r="DN17" s="622"/>
      <c r="DO17" s="622"/>
      <c r="DP17" s="623"/>
      <c r="DQ17" s="627">
        <v>637556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12194</v>
      </c>
      <c r="S18" s="622"/>
      <c r="T18" s="622"/>
      <c r="U18" s="622"/>
      <c r="V18" s="622"/>
      <c r="W18" s="622"/>
      <c r="X18" s="622"/>
      <c r="Y18" s="623"/>
      <c r="Z18" s="659">
        <v>0.1</v>
      </c>
      <c r="AA18" s="659"/>
      <c r="AB18" s="659"/>
      <c r="AC18" s="659"/>
      <c r="AD18" s="660">
        <v>12194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10116</v>
      </c>
      <c r="S19" s="622"/>
      <c r="T19" s="622"/>
      <c r="U19" s="622"/>
      <c r="V19" s="622"/>
      <c r="W19" s="622"/>
      <c r="X19" s="622"/>
      <c r="Y19" s="623"/>
      <c r="Z19" s="659">
        <v>0.1</v>
      </c>
      <c r="AA19" s="659"/>
      <c r="AB19" s="659"/>
      <c r="AC19" s="659"/>
      <c r="AD19" s="660">
        <v>10116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2078</v>
      </c>
      <c r="S20" s="622"/>
      <c r="T20" s="622"/>
      <c r="U20" s="622"/>
      <c r="V20" s="622"/>
      <c r="W20" s="622"/>
      <c r="X20" s="622"/>
      <c r="Y20" s="623"/>
      <c r="Z20" s="659">
        <v>0</v>
      </c>
      <c r="AA20" s="659"/>
      <c r="AB20" s="659"/>
      <c r="AC20" s="659"/>
      <c r="AD20" s="660">
        <v>2078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9041895</v>
      </c>
      <c r="CS20" s="622"/>
      <c r="CT20" s="622"/>
      <c r="CU20" s="622"/>
      <c r="CV20" s="622"/>
      <c r="CW20" s="622"/>
      <c r="CX20" s="622"/>
      <c r="CY20" s="623"/>
      <c r="CZ20" s="659">
        <v>100</v>
      </c>
      <c r="DA20" s="659"/>
      <c r="DB20" s="659"/>
      <c r="DC20" s="659"/>
      <c r="DD20" s="627">
        <v>743639</v>
      </c>
      <c r="DE20" s="622"/>
      <c r="DF20" s="622"/>
      <c r="DG20" s="622"/>
      <c r="DH20" s="622"/>
      <c r="DI20" s="622"/>
      <c r="DJ20" s="622"/>
      <c r="DK20" s="622"/>
      <c r="DL20" s="622"/>
      <c r="DM20" s="622"/>
      <c r="DN20" s="622"/>
      <c r="DO20" s="622"/>
      <c r="DP20" s="623"/>
      <c r="DQ20" s="627">
        <v>6079453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3074698</v>
      </c>
      <c r="S21" s="622"/>
      <c r="T21" s="622"/>
      <c r="U21" s="622"/>
      <c r="V21" s="622"/>
      <c r="W21" s="622"/>
      <c r="X21" s="622"/>
      <c r="Y21" s="623"/>
      <c r="Z21" s="659">
        <v>33.299999999999997</v>
      </c>
      <c r="AA21" s="659"/>
      <c r="AB21" s="659"/>
      <c r="AC21" s="659"/>
      <c r="AD21" s="660">
        <v>2624882</v>
      </c>
      <c r="AE21" s="660"/>
      <c r="AF21" s="660"/>
      <c r="AG21" s="660"/>
      <c r="AH21" s="660"/>
      <c r="AI21" s="660"/>
      <c r="AJ21" s="660"/>
      <c r="AK21" s="660"/>
      <c r="AL21" s="624">
        <v>51.7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2624882</v>
      </c>
      <c r="S22" s="622"/>
      <c r="T22" s="622"/>
      <c r="U22" s="622"/>
      <c r="V22" s="622"/>
      <c r="W22" s="622"/>
      <c r="X22" s="622"/>
      <c r="Y22" s="623"/>
      <c r="Z22" s="659">
        <v>28.5</v>
      </c>
      <c r="AA22" s="659"/>
      <c r="AB22" s="659"/>
      <c r="AC22" s="659"/>
      <c r="AD22" s="660">
        <v>2624882</v>
      </c>
      <c r="AE22" s="660"/>
      <c r="AF22" s="660"/>
      <c r="AG22" s="660"/>
      <c r="AH22" s="660"/>
      <c r="AI22" s="660"/>
      <c r="AJ22" s="660"/>
      <c r="AK22" s="660"/>
      <c r="AL22" s="624">
        <v>51.7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449816</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3589478</v>
      </c>
      <c r="CS24" s="677"/>
      <c r="CT24" s="677"/>
      <c r="CU24" s="677"/>
      <c r="CV24" s="677"/>
      <c r="CW24" s="677"/>
      <c r="CX24" s="677"/>
      <c r="CY24" s="702"/>
      <c r="CZ24" s="703">
        <v>39.700000000000003</v>
      </c>
      <c r="DA24" s="685"/>
      <c r="DB24" s="685"/>
      <c r="DC24" s="705"/>
      <c r="DD24" s="701">
        <v>2551262</v>
      </c>
      <c r="DE24" s="677"/>
      <c r="DF24" s="677"/>
      <c r="DG24" s="677"/>
      <c r="DH24" s="677"/>
      <c r="DI24" s="677"/>
      <c r="DJ24" s="677"/>
      <c r="DK24" s="702"/>
      <c r="DL24" s="701">
        <v>2140809</v>
      </c>
      <c r="DM24" s="677"/>
      <c r="DN24" s="677"/>
      <c r="DO24" s="677"/>
      <c r="DP24" s="677"/>
      <c r="DQ24" s="677"/>
      <c r="DR24" s="677"/>
      <c r="DS24" s="677"/>
      <c r="DT24" s="677"/>
      <c r="DU24" s="677"/>
      <c r="DV24" s="702"/>
      <c r="DW24" s="703">
        <v>41.9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5464443</v>
      </c>
      <c r="S25" s="622"/>
      <c r="T25" s="622"/>
      <c r="U25" s="622"/>
      <c r="V25" s="622"/>
      <c r="W25" s="622"/>
      <c r="X25" s="622"/>
      <c r="Y25" s="623"/>
      <c r="Z25" s="659">
        <v>59.2</v>
      </c>
      <c r="AA25" s="659"/>
      <c r="AB25" s="659"/>
      <c r="AC25" s="659"/>
      <c r="AD25" s="660">
        <v>5014627</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1607212</v>
      </c>
      <c r="CS25" s="634"/>
      <c r="CT25" s="634"/>
      <c r="CU25" s="634"/>
      <c r="CV25" s="634"/>
      <c r="CW25" s="634"/>
      <c r="CX25" s="634"/>
      <c r="CY25" s="635"/>
      <c r="CZ25" s="624">
        <v>17.8</v>
      </c>
      <c r="DA25" s="636"/>
      <c r="DB25" s="636"/>
      <c r="DC25" s="637"/>
      <c r="DD25" s="627">
        <v>1373195</v>
      </c>
      <c r="DE25" s="634"/>
      <c r="DF25" s="634"/>
      <c r="DG25" s="634"/>
      <c r="DH25" s="634"/>
      <c r="DI25" s="634"/>
      <c r="DJ25" s="634"/>
      <c r="DK25" s="635"/>
      <c r="DL25" s="627">
        <v>1174842</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1333</v>
      </c>
      <c r="S26" s="622"/>
      <c r="T26" s="622"/>
      <c r="U26" s="622"/>
      <c r="V26" s="622"/>
      <c r="W26" s="622"/>
      <c r="X26" s="622"/>
      <c r="Y26" s="623"/>
      <c r="Z26" s="659">
        <v>0</v>
      </c>
      <c r="AA26" s="659"/>
      <c r="AB26" s="659"/>
      <c r="AC26" s="659"/>
      <c r="AD26" s="660">
        <v>1333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1000090</v>
      </c>
      <c r="CS26" s="622"/>
      <c r="CT26" s="622"/>
      <c r="CU26" s="622"/>
      <c r="CV26" s="622"/>
      <c r="CW26" s="622"/>
      <c r="CX26" s="622"/>
      <c r="CY26" s="623"/>
      <c r="CZ26" s="624">
        <v>11.1</v>
      </c>
      <c r="DA26" s="636"/>
      <c r="DB26" s="636"/>
      <c r="DC26" s="637"/>
      <c r="DD26" s="627">
        <v>800028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115366</v>
      </c>
      <c r="S27" s="622"/>
      <c r="T27" s="622"/>
      <c r="U27" s="622"/>
      <c r="V27" s="622"/>
      <c r="W27" s="622"/>
      <c r="X27" s="622"/>
      <c r="Y27" s="623"/>
      <c r="Z27" s="659">
        <v>1.3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1803815</v>
      </c>
      <c r="BH27" s="622"/>
      <c r="BI27" s="622"/>
      <c r="BJ27" s="622"/>
      <c r="BK27" s="622"/>
      <c r="BL27" s="622"/>
      <c r="BM27" s="622"/>
      <c r="BN27" s="623"/>
      <c r="BO27" s="659">
        <v>100</v>
      </c>
      <c r="BP27" s="659"/>
      <c r="BQ27" s="659"/>
      <c r="BR27" s="659"/>
      <c r="BS27" s="660">
        <v>8704</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1340604</v>
      </c>
      <c r="CS27" s="634"/>
      <c r="CT27" s="634"/>
      <c r="CU27" s="634"/>
      <c r="CV27" s="634"/>
      <c r="CW27" s="634"/>
      <c r="CX27" s="634"/>
      <c r="CY27" s="635"/>
      <c r="CZ27" s="624">
        <v>14.8</v>
      </c>
      <c r="DA27" s="636"/>
      <c r="DB27" s="636"/>
      <c r="DC27" s="637"/>
      <c r="DD27" s="627">
        <v>540511</v>
      </c>
      <c r="DE27" s="634"/>
      <c r="DF27" s="634"/>
      <c r="DG27" s="634"/>
      <c r="DH27" s="634"/>
      <c r="DI27" s="634"/>
      <c r="DJ27" s="634"/>
      <c r="DK27" s="635"/>
      <c r="DL27" s="627">
        <v>328411</v>
      </c>
      <c r="DM27" s="634"/>
      <c r="DN27" s="634"/>
      <c r="DO27" s="634"/>
      <c r="DP27" s="634"/>
      <c r="DQ27" s="634"/>
      <c r="DR27" s="634"/>
      <c r="DS27" s="634"/>
      <c r="DT27" s="634"/>
      <c r="DU27" s="634"/>
      <c r="DV27" s="635"/>
      <c r="DW27" s="624">
        <v>6.4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103348</v>
      </c>
      <c r="S28" s="622"/>
      <c r="T28" s="622"/>
      <c r="U28" s="622"/>
      <c r="V28" s="622"/>
      <c r="W28" s="622"/>
      <c r="X28" s="622"/>
      <c r="Y28" s="623"/>
      <c r="Z28" s="659">
        <v>1.1000000000000001</v>
      </c>
      <c r="AA28" s="659"/>
      <c r="AB28" s="659"/>
      <c r="AC28" s="659"/>
      <c r="AD28" s="660">
        <v>48548</v>
      </c>
      <c r="AE28" s="660"/>
      <c r="AF28" s="660"/>
      <c r="AG28" s="660"/>
      <c r="AH28" s="660"/>
      <c r="AI28" s="660"/>
      <c r="AJ28" s="660"/>
      <c r="AK28" s="660"/>
      <c r="AL28" s="624">
        <v>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641662</v>
      </c>
      <c r="CS28" s="622"/>
      <c r="CT28" s="622"/>
      <c r="CU28" s="622"/>
      <c r="CV28" s="622"/>
      <c r="CW28" s="622"/>
      <c r="CX28" s="622"/>
      <c r="CY28" s="623"/>
      <c r="CZ28" s="624">
        <v>7.1</v>
      </c>
      <c r="DA28" s="636"/>
      <c r="DB28" s="636"/>
      <c r="DC28" s="637"/>
      <c r="DD28" s="627">
        <v>637556</v>
      </c>
      <c r="DE28" s="622"/>
      <c r="DF28" s="622"/>
      <c r="DG28" s="622"/>
      <c r="DH28" s="622"/>
      <c r="DI28" s="622"/>
      <c r="DJ28" s="622"/>
      <c r="DK28" s="623"/>
      <c r="DL28" s="627">
        <v>637556</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60568</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641560</v>
      </c>
      <c r="CS29" s="634"/>
      <c r="CT29" s="634"/>
      <c r="CU29" s="634"/>
      <c r="CV29" s="634"/>
      <c r="CW29" s="634"/>
      <c r="CX29" s="634"/>
      <c r="CY29" s="635"/>
      <c r="CZ29" s="624">
        <v>7.1</v>
      </c>
      <c r="DA29" s="636"/>
      <c r="DB29" s="636"/>
      <c r="DC29" s="637"/>
      <c r="DD29" s="627">
        <v>637454</v>
      </c>
      <c r="DE29" s="634"/>
      <c r="DF29" s="634"/>
      <c r="DG29" s="634"/>
      <c r="DH29" s="634"/>
      <c r="DI29" s="634"/>
      <c r="DJ29" s="634"/>
      <c r="DK29" s="635"/>
      <c r="DL29" s="627">
        <v>637454</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1167663</v>
      </c>
      <c r="S30" s="622"/>
      <c r="T30" s="622"/>
      <c r="U30" s="622"/>
      <c r="V30" s="622"/>
      <c r="W30" s="622"/>
      <c r="X30" s="622"/>
      <c r="Y30" s="623"/>
      <c r="Z30" s="659">
        <v>12.7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606413</v>
      </c>
      <c r="CS30" s="622"/>
      <c r="CT30" s="622"/>
      <c r="CU30" s="622"/>
      <c r="CV30" s="622"/>
      <c r="CW30" s="622"/>
      <c r="CX30" s="622"/>
      <c r="CY30" s="623"/>
      <c r="CZ30" s="624">
        <v>6.7</v>
      </c>
      <c r="DA30" s="636"/>
      <c r="DB30" s="636"/>
      <c r="DC30" s="637"/>
      <c r="DD30" s="627">
        <v>603117</v>
      </c>
      <c r="DE30" s="622"/>
      <c r="DF30" s="622"/>
      <c r="DG30" s="622"/>
      <c r="DH30" s="622"/>
      <c r="DI30" s="622"/>
      <c r="DJ30" s="622"/>
      <c r="DK30" s="623"/>
      <c r="DL30" s="627">
        <v>603117</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94.5</v>
      </c>
      <c r="BN31" s="684"/>
      <c r="BO31" s="684"/>
      <c r="BP31" s="684"/>
      <c r="BQ31" s="686"/>
      <c r="BR31" s="683">
        <v>98.9</v>
      </c>
      <c r="BS31" s="684"/>
      <c r="BT31" s="684"/>
      <c r="BU31" s="684"/>
      <c r="BV31" s="684"/>
      <c r="BW31" s="684"/>
      <c r="BX31" s="685">
        <v>94.5</v>
      </c>
      <c r="BY31" s="684"/>
      <c r="BZ31" s="684"/>
      <c r="CA31" s="684"/>
      <c r="CB31" s="686"/>
      <c r="CD31" s="642"/>
      <c r="CE31" s="643"/>
      <c r="CF31" s="618" t="s">
        <v>300</v>
      </c>
      <c r="CG31" s="619"/>
      <c r="CH31" s="619"/>
      <c r="CI31" s="619"/>
      <c r="CJ31" s="619"/>
      <c r="CK31" s="619"/>
      <c r="CL31" s="619"/>
      <c r="CM31" s="619"/>
      <c r="CN31" s="619"/>
      <c r="CO31" s="619"/>
      <c r="CP31" s="619"/>
      <c r="CQ31" s="620"/>
      <c r="CR31" s="621">
        <v>35147</v>
      </c>
      <c r="CS31" s="634"/>
      <c r="CT31" s="634"/>
      <c r="CU31" s="634"/>
      <c r="CV31" s="634"/>
      <c r="CW31" s="634"/>
      <c r="CX31" s="634"/>
      <c r="CY31" s="635"/>
      <c r="CZ31" s="624">
        <v>0.4</v>
      </c>
      <c r="DA31" s="636"/>
      <c r="DB31" s="636"/>
      <c r="DC31" s="637"/>
      <c r="DD31" s="627">
        <v>34337</v>
      </c>
      <c r="DE31" s="634"/>
      <c r="DF31" s="634"/>
      <c r="DG31" s="634"/>
      <c r="DH31" s="634"/>
      <c r="DI31" s="634"/>
      <c r="DJ31" s="634"/>
      <c r="DK31" s="635"/>
      <c r="DL31" s="627">
        <v>34337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551053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95.5</v>
      </c>
      <c r="BN32" s="634"/>
      <c r="BO32" s="634"/>
      <c r="BP32" s="634"/>
      <c r="BQ32" s="657"/>
      <c r="BR32" s="687">
        <v>99.1</v>
      </c>
      <c r="BS32" s="634"/>
      <c r="BT32" s="634"/>
      <c r="BU32" s="634"/>
      <c r="BV32" s="634"/>
      <c r="BW32" s="634"/>
      <c r="BX32" s="625">
        <v>95.7</v>
      </c>
      <c r="BY32" s="634"/>
      <c r="BZ32" s="634"/>
      <c r="CA32" s="634"/>
      <c r="CB32" s="657"/>
      <c r="CD32" s="644"/>
      <c r="CE32" s="645"/>
      <c r="CF32" s="618" t="s">
        <v>304</v>
      </c>
      <c r="CG32" s="619"/>
      <c r="CH32" s="619"/>
      <c r="CI32" s="619"/>
      <c r="CJ32" s="619"/>
      <c r="CK32" s="619"/>
      <c r="CL32" s="619"/>
      <c r="CM32" s="619"/>
      <c r="CN32" s="619"/>
      <c r="CO32" s="619"/>
      <c r="CP32" s="619"/>
      <c r="CQ32" s="620"/>
      <c r="CR32" s="621">
        <v>102</v>
      </c>
      <c r="CS32" s="622"/>
      <c r="CT32" s="622"/>
      <c r="CU32" s="622"/>
      <c r="CV32" s="622"/>
      <c r="CW32" s="622"/>
      <c r="CX32" s="622"/>
      <c r="CY32" s="623"/>
      <c r="CZ32" s="624">
        <v>0</v>
      </c>
      <c r="DA32" s="636"/>
      <c r="DB32" s="636"/>
      <c r="DC32" s="637"/>
      <c r="DD32" s="627">
        <v>102</v>
      </c>
      <c r="DE32" s="622"/>
      <c r="DF32" s="622"/>
      <c r="DG32" s="622"/>
      <c r="DH32" s="622"/>
      <c r="DI32" s="622"/>
      <c r="DJ32" s="622"/>
      <c r="DK32" s="623"/>
      <c r="DL32" s="627">
        <v>102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121574</v>
      </c>
      <c r="S33" s="622"/>
      <c r="T33" s="622"/>
      <c r="U33" s="622"/>
      <c r="V33" s="622"/>
      <c r="W33" s="622"/>
      <c r="X33" s="622"/>
      <c r="Y33" s="623"/>
      <c r="Z33" s="659">
        <v>1.3</v>
      </c>
      <c r="AA33" s="659"/>
      <c r="AB33" s="659"/>
      <c r="AC33" s="659"/>
      <c r="AD33" s="660">
        <v>6608</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92.6</v>
      </c>
      <c r="BN33" s="606"/>
      <c r="BO33" s="606"/>
      <c r="BP33" s="606"/>
      <c r="BQ33" s="669"/>
      <c r="BR33" s="682">
        <v>98.7</v>
      </c>
      <c r="BS33" s="606"/>
      <c r="BT33" s="606"/>
      <c r="BU33" s="606"/>
      <c r="BV33" s="606"/>
      <c r="BW33" s="606"/>
      <c r="BX33" s="652">
        <v>92.6</v>
      </c>
      <c r="BY33" s="606"/>
      <c r="BZ33" s="606"/>
      <c r="CA33" s="606"/>
      <c r="CB33" s="669"/>
      <c r="CD33" s="618" t="s">
        <v>307</v>
      </c>
      <c r="CE33" s="619"/>
      <c r="CF33" s="619"/>
      <c r="CG33" s="619"/>
      <c r="CH33" s="619"/>
      <c r="CI33" s="619"/>
      <c r="CJ33" s="619"/>
      <c r="CK33" s="619"/>
      <c r="CL33" s="619"/>
      <c r="CM33" s="619"/>
      <c r="CN33" s="619"/>
      <c r="CO33" s="619"/>
      <c r="CP33" s="619"/>
      <c r="CQ33" s="620"/>
      <c r="CR33" s="621">
        <v>4599288</v>
      </c>
      <c r="CS33" s="634"/>
      <c r="CT33" s="634"/>
      <c r="CU33" s="634"/>
      <c r="CV33" s="634"/>
      <c r="CW33" s="634"/>
      <c r="CX33" s="634"/>
      <c r="CY33" s="635"/>
      <c r="CZ33" s="624">
        <v>50.9</v>
      </c>
      <c r="DA33" s="636"/>
      <c r="DB33" s="636"/>
      <c r="DC33" s="637"/>
      <c r="DD33" s="627">
        <v>3324770</v>
      </c>
      <c r="DE33" s="634"/>
      <c r="DF33" s="634"/>
      <c r="DG33" s="634"/>
      <c r="DH33" s="634"/>
      <c r="DI33" s="634"/>
      <c r="DJ33" s="634"/>
      <c r="DK33" s="635"/>
      <c r="DL33" s="627">
        <v>2462090</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125183</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1041938</v>
      </c>
      <c r="CS34" s="622"/>
      <c r="CT34" s="622"/>
      <c r="CU34" s="622"/>
      <c r="CV34" s="622"/>
      <c r="CW34" s="622"/>
      <c r="CX34" s="622"/>
      <c r="CY34" s="623"/>
      <c r="CZ34" s="624">
        <v>11.5</v>
      </c>
      <c r="DA34" s="636"/>
      <c r="DB34" s="636"/>
      <c r="DC34" s="637"/>
      <c r="DD34" s="627">
        <v>742744</v>
      </c>
      <c r="DE34" s="622"/>
      <c r="DF34" s="622"/>
      <c r="DG34" s="622"/>
      <c r="DH34" s="622"/>
      <c r="DI34" s="622"/>
      <c r="DJ34" s="622"/>
      <c r="DK34" s="623"/>
      <c r="DL34" s="627">
        <v>432735</v>
      </c>
      <c r="DM34" s="622"/>
      <c r="DN34" s="622"/>
      <c r="DO34" s="622"/>
      <c r="DP34" s="622"/>
      <c r="DQ34" s="622"/>
      <c r="DR34" s="622"/>
      <c r="DS34" s="622"/>
      <c r="DT34" s="622"/>
      <c r="DU34" s="622"/>
      <c r="DV34" s="623"/>
      <c r="DW34" s="624">
        <v>8.5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293833</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8403</v>
      </c>
      <c r="CS35" s="634"/>
      <c r="CT35" s="634"/>
      <c r="CU35" s="634"/>
      <c r="CV35" s="634"/>
      <c r="CW35" s="634"/>
      <c r="CX35" s="634"/>
      <c r="CY35" s="635"/>
      <c r="CZ35" s="624">
        <v>0.1</v>
      </c>
      <c r="DA35" s="636"/>
      <c r="DB35" s="636"/>
      <c r="DC35" s="637"/>
      <c r="DD35" s="627">
        <v>7336</v>
      </c>
      <c r="DE35" s="634"/>
      <c r="DF35" s="634"/>
      <c r="DG35" s="634"/>
      <c r="DH35" s="634"/>
      <c r="DI35" s="634"/>
      <c r="DJ35" s="634"/>
      <c r="DK35" s="635"/>
      <c r="DL35" s="627">
        <v>7336</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104739</v>
      </c>
      <c r="S36" s="622"/>
      <c r="T36" s="622"/>
      <c r="U36" s="622"/>
      <c r="V36" s="622"/>
      <c r="W36" s="622"/>
      <c r="X36" s="622"/>
      <c r="Y36" s="623"/>
      <c r="Z36" s="659">
        <v>1.1000000000000001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1571195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21688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2423359</v>
      </c>
      <c r="CS36" s="622"/>
      <c r="CT36" s="622"/>
      <c r="CU36" s="622"/>
      <c r="CV36" s="622"/>
      <c r="CW36" s="622"/>
      <c r="CX36" s="622"/>
      <c r="CY36" s="623"/>
      <c r="CZ36" s="624">
        <v>26.8</v>
      </c>
      <c r="DA36" s="636"/>
      <c r="DB36" s="636"/>
      <c r="DC36" s="637"/>
      <c r="DD36" s="627">
        <v>1788354</v>
      </c>
      <c r="DE36" s="622"/>
      <c r="DF36" s="622"/>
      <c r="DG36" s="622"/>
      <c r="DH36" s="622"/>
      <c r="DI36" s="622"/>
      <c r="DJ36" s="622"/>
      <c r="DK36" s="623"/>
      <c r="DL36" s="627">
        <v>1411294</v>
      </c>
      <c r="DM36" s="622"/>
      <c r="DN36" s="622"/>
      <c r="DO36" s="622"/>
      <c r="DP36" s="622"/>
      <c r="DQ36" s="622"/>
      <c r="DR36" s="622"/>
      <c r="DS36" s="622"/>
      <c r="DT36" s="622"/>
      <c r="DU36" s="622"/>
      <c r="DV36" s="623"/>
      <c r="DW36" s="624">
        <v>27.6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124175</v>
      </c>
      <c r="S37" s="622"/>
      <c r="T37" s="622"/>
      <c r="U37" s="622"/>
      <c r="V37" s="622"/>
      <c r="W37" s="622"/>
      <c r="X37" s="622"/>
      <c r="Y37" s="623"/>
      <c r="Z37" s="659">
        <v>1.3</v>
      </c>
      <c r="AA37" s="659"/>
      <c r="AB37" s="659"/>
      <c r="AC37" s="659"/>
      <c r="AD37" s="660">
        <v>3023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534551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21688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1190046</v>
      </c>
      <c r="CS37" s="634"/>
      <c r="CT37" s="634"/>
      <c r="CU37" s="634"/>
      <c r="CV37" s="634"/>
      <c r="CW37" s="634"/>
      <c r="CX37" s="634"/>
      <c r="CY37" s="635"/>
      <c r="CZ37" s="624">
        <v>13.2</v>
      </c>
      <c r="DA37" s="636"/>
      <c r="DB37" s="636"/>
      <c r="DC37" s="637"/>
      <c r="DD37" s="627">
        <v>651910</v>
      </c>
      <c r="DE37" s="634"/>
      <c r="DF37" s="634"/>
      <c r="DG37" s="634"/>
      <c r="DH37" s="634"/>
      <c r="DI37" s="634"/>
      <c r="DJ37" s="634"/>
      <c r="DK37" s="635"/>
      <c r="DL37" s="627">
        <v>636399</v>
      </c>
      <c r="DM37" s="634"/>
      <c r="DN37" s="634"/>
      <c r="DO37" s="634"/>
      <c r="DP37" s="634"/>
      <c r="DQ37" s="634"/>
      <c r="DR37" s="634"/>
      <c r="DS37" s="634"/>
      <c r="DT37" s="634"/>
      <c r="DU37" s="634"/>
      <c r="DV37" s="635"/>
      <c r="DW37" s="624">
        <v>12.5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991400</v>
      </c>
      <c r="S38" s="622"/>
      <c r="T38" s="622"/>
      <c r="U38" s="622"/>
      <c r="V38" s="622"/>
      <c r="W38" s="622"/>
      <c r="X38" s="622"/>
      <c r="Y38" s="623"/>
      <c r="Z38" s="659">
        <v>10.7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775388</v>
      </c>
      <c r="CS38" s="622"/>
      <c r="CT38" s="622"/>
      <c r="CU38" s="622"/>
      <c r="CV38" s="622"/>
      <c r="CW38" s="622"/>
      <c r="CX38" s="622"/>
      <c r="CY38" s="623"/>
      <c r="CZ38" s="624">
        <v>8.6</v>
      </c>
      <c r="DA38" s="636"/>
      <c r="DB38" s="636"/>
      <c r="DC38" s="637"/>
      <c r="DD38" s="627">
        <v>615486</v>
      </c>
      <c r="DE38" s="622"/>
      <c r="DF38" s="622"/>
      <c r="DG38" s="622"/>
      <c r="DH38" s="622"/>
      <c r="DI38" s="622"/>
      <c r="DJ38" s="622"/>
      <c r="DK38" s="623"/>
      <c r="DL38" s="627">
        <v>610725</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21256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3721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329096</v>
      </c>
      <c r="CS39" s="634"/>
      <c r="CT39" s="634"/>
      <c r="CU39" s="634"/>
      <c r="CV39" s="634"/>
      <c r="CW39" s="634"/>
      <c r="CX39" s="634"/>
      <c r="CY39" s="635"/>
      <c r="CZ39" s="624">
        <v>3.6</v>
      </c>
      <c r="DA39" s="636"/>
      <c r="DB39" s="636"/>
      <c r="DC39" s="637"/>
      <c r="DD39" s="627">
        <v>170850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30600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21104</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9224678</v>
      </c>
      <c r="S41" s="646"/>
      <c r="T41" s="646"/>
      <c r="U41" s="646"/>
      <c r="V41" s="646"/>
      <c r="W41" s="646"/>
      <c r="X41" s="646"/>
      <c r="Y41" s="649"/>
      <c r="Z41" s="650">
        <v>100</v>
      </c>
      <c r="AA41" s="650"/>
      <c r="AB41" s="650"/>
      <c r="AC41" s="650"/>
      <c r="AD41" s="651">
        <v>5074139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149353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626035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853129</v>
      </c>
      <c r="CS42" s="634"/>
      <c r="CT42" s="634"/>
      <c r="CU42" s="634"/>
      <c r="CV42" s="634"/>
      <c r="CW42" s="634"/>
      <c r="CX42" s="634"/>
      <c r="CY42" s="635"/>
      <c r="CZ42" s="624">
        <v>9.4</v>
      </c>
      <c r="DA42" s="636"/>
      <c r="DB42" s="636"/>
      <c r="DC42" s="637"/>
      <c r="DD42" s="627">
        <v>203421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37430</v>
      </c>
      <c r="CS43" s="634"/>
      <c r="CT43" s="634"/>
      <c r="CU43" s="634"/>
      <c r="CV43" s="634"/>
      <c r="CW43" s="634"/>
      <c r="CX43" s="634"/>
      <c r="CY43" s="635"/>
      <c r="CZ43" s="624">
        <v>0.4</v>
      </c>
      <c r="DA43" s="636"/>
      <c r="DB43" s="636"/>
      <c r="DC43" s="637"/>
      <c r="DD43" s="627">
        <v>17091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743639</v>
      </c>
      <c r="CS44" s="622"/>
      <c r="CT44" s="622"/>
      <c r="CU44" s="622"/>
      <c r="CV44" s="622"/>
      <c r="CW44" s="622"/>
      <c r="CX44" s="622"/>
      <c r="CY44" s="623"/>
      <c r="CZ44" s="624">
        <v>8.1999999999999993</v>
      </c>
      <c r="DA44" s="625"/>
      <c r="DB44" s="625"/>
      <c r="DC44" s="626"/>
      <c r="DD44" s="627">
        <v>161091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110520</v>
      </c>
      <c r="CS45" s="634"/>
      <c r="CT45" s="634"/>
      <c r="CU45" s="634"/>
      <c r="CV45" s="634"/>
      <c r="CW45" s="634"/>
      <c r="CX45" s="634"/>
      <c r="CY45" s="635"/>
      <c r="CZ45" s="624">
        <v>1.2</v>
      </c>
      <c r="DA45" s="636"/>
      <c r="DB45" s="636"/>
      <c r="DC45" s="637"/>
      <c r="DD45" s="627">
        <v>8950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633119</v>
      </c>
      <c r="CS46" s="622"/>
      <c r="CT46" s="622"/>
      <c r="CU46" s="622"/>
      <c r="CV46" s="622"/>
      <c r="CW46" s="622"/>
      <c r="CX46" s="622"/>
      <c r="CY46" s="623"/>
      <c r="CZ46" s="624">
        <v>7</v>
      </c>
      <c r="DA46" s="625"/>
      <c r="DB46" s="625"/>
      <c r="DC46" s="626"/>
      <c r="DD46" s="627">
        <v>152141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109490</v>
      </c>
      <c r="CS47" s="634"/>
      <c r="CT47" s="634"/>
      <c r="CU47" s="634"/>
      <c r="CV47" s="634"/>
      <c r="CW47" s="634"/>
      <c r="CX47" s="634"/>
      <c r="CY47" s="635"/>
      <c r="CZ47" s="624">
        <v>1.2</v>
      </c>
      <c r="DA47" s="636"/>
      <c r="DB47" s="636"/>
      <c r="DC47" s="637"/>
      <c r="DD47" s="627">
        <v>42330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9041895</v>
      </c>
      <c r="CS49" s="606"/>
      <c r="CT49" s="606"/>
      <c r="CU49" s="606"/>
      <c r="CV49" s="606"/>
      <c r="CW49" s="606"/>
      <c r="CX49" s="606"/>
      <c r="CY49" s="607"/>
      <c r="CZ49" s="608">
        <v>100</v>
      </c>
      <c r="DA49" s="609"/>
      <c r="DB49" s="609"/>
      <c r="DC49" s="610"/>
      <c r="DD49" s="611">
        <v>6079453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h10I2iQw5LjgyrMiBL8jDHFldyfpsroBabuJhfwli0t6WyNHqegtSPd5WQcyL29MODPSy6AVK+49jn0YlXkHQ==" saltValue="ATYyUfLHWnmUoy/ntgqy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9207</v>
      </c>
      <c r="R7" s="1103"/>
      <c r="S7" s="1103"/>
      <c r="T7" s="1103"/>
      <c r="U7" s="1103"/>
      <c r="V7" s="1103">
        <v>9026</v>
      </c>
      <c r="W7" s="1103"/>
      <c r="X7" s="1103"/>
      <c r="Y7" s="1103"/>
      <c r="Z7" s="1103"/>
      <c r="AA7" s="1103">
        <v>181</v>
      </c>
      <c r="AB7" s="1103"/>
      <c r="AC7" s="1103"/>
      <c r="AD7" s="1103"/>
      <c r="AE7" s="1104"/>
      <c r="AF7" s="1105">
        <v>58</v>
      </c>
      <c r="AG7" s="1106"/>
      <c r="AH7" s="1106"/>
      <c r="AI7" s="1106"/>
      <c r="AJ7" s="1107"/>
      <c r="AK7" s="1108">
        <v>1</v>
      </c>
      <c r="AL7" s="1109"/>
      <c r="AM7" s="1109"/>
      <c r="AN7" s="1109"/>
      <c r="AO7" s="1109"/>
      <c r="AP7" s="1109">
        <v>7151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3</v>
      </c>
      <c r="CI7" s="1097"/>
      <c r="CJ7" s="1097"/>
      <c r="CK7" s="1097"/>
      <c r="CL7" s="1098"/>
      <c r="CM7" s="1096">
        <v>-14</v>
      </c>
      <c r="CN7" s="1097"/>
      <c r="CO7" s="1097"/>
      <c r="CP7" s="1097"/>
      <c r="CQ7" s="1098"/>
      <c r="CR7" s="1096">
        <v>5</v>
      </c>
      <c r="CS7" s="1097"/>
      <c r="CT7" s="1097"/>
      <c r="CU7" s="1097"/>
      <c r="CV7" s="1098"/>
      <c r="CW7" s="1096" t="s">
        <v>488</v>
      </c>
      <c r="CX7" s="1097"/>
      <c r="CY7" s="1097"/>
      <c r="CZ7" s="1097"/>
      <c r="DA7" s="1098"/>
      <c r="DB7" s="1096">
        <v>403</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3</v>
      </c>
      <c r="W8" s="1039"/>
      <c r="X8" s="1039"/>
      <c r="Y8" s="1039"/>
      <c r="Z8" s="1039"/>
      <c r="AA8" s="1039">
        <v>1</v>
      </c>
      <c r="AB8" s="1039"/>
      <c r="AC8" s="1039"/>
      <c r="AD8" s="1039"/>
      <c r="AE8" s="1040"/>
      <c r="AF8" s="1035">
        <v>1</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6</v>
      </c>
      <c r="CI8" s="990"/>
      <c r="CJ8" s="990"/>
      <c r="CK8" s="990"/>
      <c r="CL8" s="991"/>
      <c r="CM8" s="989">
        <v>176</v>
      </c>
      <c r="CN8" s="990"/>
      <c r="CO8" s="990"/>
      <c r="CP8" s="990"/>
      <c r="CQ8" s="991"/>
      <c r="CR8" s="989">
        <v>16</v>
      </c>
      <c r="CS8" s="990"/>
      <c r="CT8" s="990"/>
      <c r="CU8" s="990"/>
      <c r="CV8" s="991"/>
      <c r="CW8" s="989" t="s">
        <v>488</v>
      </c>
      <c r="CX8" s="990"/>
      <c r="CY8" s="990"/>
      <c r="CZ8" s="990"/>
      <c r="DA8" s="991"/>
      <c r="DB8" s="989" t="s">
        <v>488</v>
      </c>
      <c r="DC8" s="990"/>
      <c r="DD8" s="990"/>
      <c r="DE8" s="990"/>
      <c r="DF8" s="991"/>
      <c r="DG8" s="989" t="s">
        <v>488</v>
      </c>
      <c r="DH8" s="990"/>
      <c r="DI8" s="990"/>
      <c r="DJ8" s="990"/>
      <c r="DK8" s="991"/>
      <c r="DL8" s="989" t="s">
        <v>488</v>
      </c>
      <c r="DM8" s="990"/>
      <c r="DN8" s="990"/>
      <c r="DO8" s="990"/>
      <c r="DP8" s="991"/>
      <c r="DQ8" s="989" t="s">
        <v>488</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15</v>
      </c>
      <c r="R9" s="1039"/>
      <c r="S9" s="1039"/>
      <c r="T9" s="1039"/>
      <c r="U9" s="1039"/>
      <c r="V9" s="1039">
        <v>15</v>
      </c>
      <c r="W9" s="1039"/>
      <c r="X9" s="1039"/>
      <c r="Y9" s="1039"/>
      <c r="Z9" s="1039"/>
      <c r="AA9" s="1039">
        <v>0</v>
      </c>
      <c r="AB9" s="1039"/>
      <c r="AC9" s="1039"/>
      <c r="AD9" s="1039"/>
      <c r="AE9" s="1040"/>
      <c r="AF9" s="1035">
        <v>0</v>
      </c>
      <c r="AG9" s="1036"/>
      <c r="AH9" s="1036"/>
      <c r="AI9" s="1036"/>
      <c r="AJ9" s="1037"/>
      <c r="AK9" s="1080" t="s">
        <v>549</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4</v>
      </c>
      <c r="R10" s="1039"/>
      <c r="S10" s="1039"/>
      <c r="T10" s="1039"/>
      <c r="U10" s="1039"/>
      <c r="V10" s="1039">
        <v>4</v>
      </c>
      <c r="W10" s="1039"/>
      <c r="X10" s="1039"/>
      <c r="Y10" s="1039"/>
      <c r="Z10" s="1039"/>
      <c r="AA10" s="1039">
        <v>0</v>
      </c>
      <c r="AB10" s="1039"/>
      <c r="AC10" s="1039"/>
      <c r="AD10" s="1039"/>
      <c r="AE10" s="1040"/>
      <c r="AF10" s="1035">
        <v>0</v>
      </c>
      <c r="AG10" s="1036"/>
      <c r="AH10" s="1036"/>
      <c r="AI10" s="1036"/>
      <c r="AJ10" s="1037"/>
      <c r="AK10" s="1080">
        <v>4</v>
      </c>
      <c r="AL10" s="1081"/>
      <c r="AM10" s="1081"/>
      <c r="AN10" s="1081"/>
      <c r="AO10" s="1081"/>
      <c r="AP10" s="1081">
        <v>62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f>SUM(Q7:U22)</f>
        <v>9230</v>
      </c>
      <c r="R23" s="1061"/>
      <c r="S23" s="1061"/>
      <c r="T23" s="1061"/>
      <c r="U23" s="1061"/>
      <c r="V23" s="1061">
        <f t="shared" ref="V23" si="0">SUM(V7:Z22)</f>
        <v>9048</v>
      </c>
      <c r="W23" s="1061"/>
      <c r="X23" s="1061"/>
      <c r="Y23" s="1061"/>
      <c r="Z23" s="1061"/>
      <c r="AA23" s="1061">
        <f t="shared" ref="AA23" si="1">SUM(AA7:AE22)</f>
        <v>182</v>
      </c>
      <c r="AB23" s="1061"/>
      <c r="AC23" s="1061"/>
      <c r="AD23" s="1061"/>
      <c r="AE23" s="1068"/>
      <c r="AF23" s="1069">
        <v>60</v>
      </c>
      <c r="AG23" s="1061"/>
      <c r="AH23" s="1061"/>
      <c r="AI23" s="1061"/>
      <c r="AJ23" s="1070"/>
      <c r="AK23" s="1071"/>
      <c r="AL23" s="1072"/>
      <c r="AM23" s="1072"/>
      <c r="AN23" s="1072"/>
      <c r="AO23" s="1072"/>
      <c r="AP23" s="1061">
        <f t="shared" ref="AP23" si="2">SUM(AP7:AT22)</f>
        <v>7213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2042</v>
      </c>
      <c r="R28" s="1051"/>
      <c r="S28" s="1051"/>
      <c r="T28" s="1051"/>
      <c r="U28" s="1051"/>
      <c r="V28" s="1051">
        <v>2020</v>
      </c>
      <c r="W28" s="1051"/>
      <c r="X28" s="1051"/>
      <c r="Y28" s="1051"/>
      <c r="Z28" s="1051"/>
      <c r="AA28" s="1051">
        <v>22</v>
      </c>
      <c r="AB28" s="1051"/>
      <c r="AC28" s="1051"/>
      <c r="AD28" s="1051"/>
      <c r="AE28" s="1052"/>
      <c r="AF28" s="1053">
        <v>22</v>
      </c>
      <c r="AG28" s="1051"/>
      <c r="AH28" s="1051"/>
      <c r="AI28" s="1051"/>
      <c r="AJ28" s="1054"/>
      <c r="AK28" s="1042">
        <v>134</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1840</v>
      </c>
      <c r="R29" s="1039"/>
      <c r="S29" s="1039"/>
      <c r="T29" s="1039"/>
      <c r="U29" s="1039"/>
      <c r="V29" s="1039">
        <v>1818</v>
      </c>
      <c r="W29" s="1039"/>
      <c r="X29" s="1039"/>
      <c r="Y29" s="1039"/>
      <c r="Z29" s="1039"/>
      <c r="AA29" s="1039">
        <v>22</v>
      </c>
      <c r="AB29" s="1039"/>
      <c r="AC29" s="1039"/>
      <c r="AD29" s="1039"/>
      <c r="AE29" s="1040"/>
      <c r="AF29" s="1035">
        <v>22</v>
      </c>
      <c r="AG29" s="1036"/>
      <c r="AH29" s="1036"/>
      <c r="AI29" s="1036"/>
      <c r="AJ29" s="1037"/>
      <c r="AK29" s="980">
        <v>283</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274</v>
      </c>
      <c r="R30" s="1039"/>
      <c r="S30" s="1039"/>
      <c r="T30" s="1039"/>
      <c r="U30" s="1039"/>
      <c r="V30" s="1039">
        <v>273</v>
      </c>
      <c r="W30" s="1039"/>
      <c r="X30" s="1039"/>
      <c r="Y30" s="1039"/>
      <c r="Z30" s="1039"/>
      <c r="AA30" s="1039">
        <v>1</v>
      </c>
      <c r="AB30" s="1039"/>
      <c r="AC30" s="1039"/>
      <c r="AD30" s="1039"/>
      <c r="AE30" s="1040"/>
      <c r="AF30" s="1035">
        <v>1</v>
      </c>
      <c r="AG30" s="1036"/>
      <c r="AH30" s="1036"/>
      <c r="AI30" s="1036"/>
      <c r="AJ30" s="1037"/>
      <c r="AK30" s="980">
        <v>74</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514</v>
      </c>
      <c r="R31" s="1039"/>
      <c r="S31" s="1039"/>
      <c r="T31" s="1039"/>
      <c r="U31" s="1039"/>
      <c r="V31" s="1039">
        <v>492</v>
      </c>
      <c r="W31" s="1039"/>
      <c r="X31" s="1039"/>
      <c r="Y31" s="1039"/>
      <c r="Z31" s="1039"/>
      <c r="AA31" s="1039">
        <v>22</v>
      </c>
      <c r="AB31" s="1039"/>
      <c r="AC31" s="1039"/>
      <c r="AD31" s="1039"/>
      <c r="AE31" s="1040"/>
      <c r="AF31" s="1035">
        <v>1245</v>
      </c>
      <c r="AG31" s="1036"/>
      <c r="AH31" s="1036"/>
      <c r="AI31" s="1036"/>
      <c r="AJ31" s="1037"/>
      <c r="AK31" s="980">
        <v>21</v>
      </c>
      <c r="AL31" s="971"/>
      <c r="AM31" s="971"/>
      <c r="AN31" s="971"/>
      <c r="AO31" s="971"/>
      <c r="AP31" s="971">
        <v>1341</v>
      </c>
      <c r="AQ31" s="971"/>
      <c r="AR31" s="971"/>
      <c r="AS31" s="971"/>
      <c r="AT31" s="971"/>
      <c r="AU31" s="971" t="s">
        <v>549</v>
      </c>
      <c r="AV31" s="971"/>
      <c r="AW31" s="971"/>
      <c r="AX31" s="971"/>
      <c r="AY31" s="971"/>
      <c r="AZ31" s="1041" t="s">
        <v>549</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573</v>
      </c>
      <c r="R32" s="1039"/>
      <c r="S32" s="1039"/>
      <c r="T32" s="1039"/>
      <c r="U32" s="1039"/>
      <c r="V32" s="1039">
        <v>551</v>
      </c>
      <c r="W32" s="1039"/>
      <c r="X32" s="1039"/>
      <c r="Y32" s="1039"/>
      <c r="Z32" s="1039"/>
      <c r="AA32" s="1039">
        <v>22</v>
      </c>
      <c r="AB32" s="1039"/>
      <c r="AC32" s="1039"/>
      <c r="AD32" s="1039"/>
      <c r="AE32" s="1040"/>
      <c r="AF32" s="1035">
        <v>92</v>
      </c>
      <c r="AG32" s="1036"/>
      <c r="AH32" s="1036"/>
      <c r="AI32" s="1036"/>
      <c r="AJ32" s="1037"/>
      <c r="AK32" s="980">
        <v>240</v>
      </c>
      <c r="AL32" s="971"/>
      <c r="AM32" s="971"/>
      <c r="AN32" s="971"/>
      <c r="AO32" s="971"/>
      <c r="AP32" s="971">
        <v>4653</v>
      </c>
      <c r="AQ32" s="971"/>
      <c r="AR32" s="971"/>
      <c r="AS32" s="971"/>
      <c r="AT32" s="971"/>
      <c r="AU32" s="971">
        <v>3057</v>
      </c>
      <c r="AV32" s="971"/>
      <c r="AW32" s="971"/>
      <c r="AX32" s="971"/>
      <c r="AY32" s="971"/>
      <c r="AZ32" s="1041" t="s">
        <v>550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1381</v>
      </c>
      <c r="AG63" s="959"/>
      <c r="AH63" s="959"/>
      <c r="AI63" s="959"/>
      <c r="AJ63" s="1022"/>
      <c r="AK63" s="1023"/>
      <c r="AL63" s="963"/>
      <c r="AM63" s="963"/>
      <c r="AN63" s="963"/>
      <c r="AO63" s="963"/>
      <c r="AP63" s="959">
        <f>SUM(AP28:AT62)</f>
        <v>5994</v>
      </c>
      <c r="AQ63" s="959"/>
      <c r="AR63" s="959"/>
      <c r="AS63" s="959"/>
      <c r="AT63" s="959"/>
      <c r="AU63" s="959">
        <f>SUM(AU28:AY62)</f>
        <v>3057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14208</v>
      </c>
      <c r="R68" s="982"/>
      <c r="S68" s="982"/>
      <c r="T68" s="982"/>
      <c r="U68" s="982"/>
      <c r="V68" s="982">
        <v>13916</v>
      </c>
      <c r="W68" s="982"/>
      <c r="X68" s="982"/>
      <c r="Y68" s="982"/>
      <c r="Z68" s="982"/>
      <c r="AA68" s="982">
        <v>292</v>
      </c>
      <c r="AB68" s="982"/>
      <c r="AC68" s="982"/>
      <c r="AD68" s="982"/>
      <c r="AE68" s="982"/>
      <c r="AF68" s="982">
        <v>268</v>
      </c>
      <c r="AG68" s="982"/>
      <c r="AH68" s="982"/>
      <c r="AI68" s="982"/>
      <c r="AJ68" s="982"/>
      <c r="AK68" s="982">
        <v>64</v>
      </c>
      <c r="AL68" s="982"/>
      <c r="AM68" s="982"/>
      <c r="AN68" s="982"/>
      <c r="AO68" s="982"/>
      <c r="AP68" s="982">
        <v>4474</v>
      </c>
      <c r="AQ68" s="982"/>
      <c r="AR68" s="982"/>
      <c r="AS68" s="982"/>
      <c r="AT68" s="982"/>
      <c r="AU68" s="982">
        <v>121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243</v>
      </c>
      <c r="R69" s="971"/>
      <c r="S69" s="971"/>
      <c r="T69" s="971"/>
      <c r="U69" s="971"/>
      <c r="V69" s="971">
        <v>237</v>
      </c>
      <c r="W69" s="971"/>
      <c r="X69" s="971"/>
      <c r="Y69" s="971"/>
      <c r="Z69" s="971"/>
      <c r="AA69" s="971">
        <v>6</v>
      </c>
      <c r="AB69" s="971"/>
      <c r="AC69" s="971"/>
      <c r="AD69" s="971"/>
      <c r="AE69" s="971"/>
      <c r="AF69" s="971">
        <v>6</v>
      </c>
      <c r="AG69" s="971"/>
      <c r="AH69" s="971"/>
      <c r="AI69" s="971"/>
      <c r="AJ69" s="971"/>
      <c r="AK69" s="971">
        <v>37</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4092</v>
      </c>
      <c r="R70" s="971"/>
      <c r="S70" s="971"/>
      <c r="T70" s="971"/>
      <c r="U70" s="971"/>
      <c r="V70" s="971">
        <v>4075</v>
      </c>
      <c r="W70" s="971"/>
      <c r="X70" s="971"/>
      <c r="Y70" s="971"/>
      <c r="Z70" s="971"/>
      <c r="AA70" s="971">
        <v>16</v>
      </c>
      <c r="AB70" s="971"/>
      <c r="AC70" s="971"/>
      <c r="AD70" s="971"/>
      <c r="AE70" s="971"/>
      <c r="AF70" s="971">
        <v>16</v>
      </c>
      <c r="AG70" s="971"/>
      <c r="AH70" s="971"/>
      <c r="AI70" s="971"/>
      <c r="AJ70" s="971"/>
      <c r="AK70" s="971">
        <v>10</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302</v>
      </c>
      <c r="R71" s="971"/>
      <c r="S71" s="971"/>
      <c r="T71" s="971"/>
      <c r="U71" s="971"/>
      <c r="V71" s="971">
        <v>280</v>
      </c>
      <c r="W71" s="971"/>
      <c r="X71" s="971"/>
      <c r="Y71" s="971"/>
      <c r="Z71" s="971"/>
      <c r="AA71" s="971">
        <v>23</v>
      </c>
      <c r="AB71" s="971"/>
      <c r="AC71" s="971"/>
      <c r="AD71" s="971"/>
      <c r="AE71" s="971"/>
      <c r="AF71" s="971">
        <v>23</v>
      </c>
      <c r="AG71" s="971"/>
      <c r="AH71" s="971"/>
      <c r="AI71" s="971"/>
      <c r="AJ71" s="971"/>
      <c r="AK71" s="971">
        <v>193</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113</v>
      </c>
      <c r="R72" s="971"/>
      <c r="S72" s="971"/>
      <c r="T72" s="971"/>
      <c r="U72" s="971"/>
      <c r="V72" s="971">
        <v>106</v>
      </c>
      <c r="W72" s="971"/>
      <c r="X72" s="971"/>
      <c r="Y72" s="971"/>
      <c r="Z72" s="971"/>
      <c r="AA72" s="971">
        <v>7</v>
      </c>
      <c r="AB72" s="971"/>
      <c r="AC72" s="971"/>
      <c r="AD72" s="971"/>
      <c r="AE72" s="971"/>
      <c r="AF72" s="971">
        <v>7</v>
      </c>
      <c r="AG72" s="971"/>
      <c r="AH72" s="971"/>
      <c r="AI72" s="971"/>
      <c r="AJ72" s="971"/>
      <c r="AK72" s="971">
        <v>15</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10926</v>
      </c>
      <c r="R73" s="971"/>
      <c r="S73" s="971"/>
      <c r="T73" s="971"/>
      <c r="U73" s="971"/>
      <c r="V73" s="971">
        <v>10893</v>
      </c>
      <c r="W73" s="971"/>
      <c r="X73" s="971"/>
      <c r="Y73" s="971"/>
      <c r="Z73" s="971"/>
      <c r="AA73" s="971">
        <v>33</v>
      </c>
      <c r="AB73" s="971"/>
      <c r="AC73" s="971"/>
      <c r="AD73" s="971"/>
      <c r="AE73" s="971"/>
      <c r="AF73" s="971">
        <v>3943</v>
      </c>
      <c r="AG73" s="971"/>
      <c r="AH73" s="971"/>
      <c r="AI73" s="971"/>
      <c r="AJ73" s="971"/>
      <c r="AK73" s="971">
        <v>904</v>
      </c>
      <c r="AL73" s="971"/>
      <c r="AM73" s="971"/>
      <c r="AN73" s="971"/>
      <c r="AO73" s="971"/>
      <c r="AP73" s="971">
        <v>4150</v>
      </c>
      <c r="AQ73" s="971"/>
      <c r="AR73" s="971"/>
      <c r="AS73" s="971"/>
      <c r="AT73" s="971"/>
      <c r="AU73" s="971">
        <v>1278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1386</v>
      </c>
      <c r="R74" s="971"/>
      <c r="S74" s="971"/>
      <c r="T74" s="971"/>
      <c r="U74" s="971"/>
      <c r="V74" s="971">
        <v>1339</v>
      </c>
      <c r="W74" s="971"/>
      <c r="X74" s="971"/>
      <c r="Y74" s="971"/>
      <c r="Z74" s="971"/>
      <c r="AA74" s="971">
        <v>47</v>
      </c>
      <c r="AB74" s="971"/>
      <c r="AC74" s="971"/>
      <c r="AD74" s="971"/>
      <c r="AE74" s="971"/>
      <c r="AF74" s="971">
        <v>47</v>
      </c>
      <c r="AG74" s="971"/>
      <c r="AH74" s="971"/>
      <c r="AI74" s="971"/>
      <c r="AJ74" s="971"/>
      <c r="AK74" s="971" t="s">
        <v>488</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4310</v>
      </c>
      <c r="AG88" s="959"/>
      <c r="AH88" s="959"/>
      <c r="AI88" s="959"/>
      <c r="AJ88" s="959"/>
      <c r="AK88" s="963"/>
      <c r="AL88" s="963"/>
      <c r="AM88" s="963"/>
      <c r="AN88" s="963"/>
      <c r="AO88" s="963"/>
      <c r="AP88" s="959">
        <f t="shared" ref="AP88" si="3">SUM(AP68:AT87)</f>
        <v>8624</v>
      </c>
      <c r="AQ88" s="959"/>
      <c r="AR88" s="959"/>
      <c r="AS88" s="959"/>
      <c r="AT88" s="959"/>
      <c r="AU88" s="959">
        <f t="shared" ref="AU88" si="4">SUM(AU68:AY87)</f>
        <v>1399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21</v>
      </c>
      <c r="CS102" s="953"/>
      <c r="CT102" s="953"/>
      <c r="CU102" s="953"/>
      <c r="CV102" s="954"/>
      <c r="CW102" s="952"/>
      <c r="CX102" s="953"/>
      <c r="CY102" s="953"/>
      <c r="CZ102" s="953"/>
      <c r="DA102" s="954"/>
      <c r="DB102" s="952">
        <f t="shared" ref="DB102" si="5">SUM(DB7:DF88)</f>
        <v>403</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666701</v>
      </c>
      <c r="AB110" s="889"/>
      <c r="AC110" s="889"/>
      <c r="AD110" s="889"/>
      <c r="AE110" s="890"/>
      <c r="AF110" s="891">
        <v>678639</v>
      </c>
      <c r="AG110" s="889"/>
      <c r="AH110" s="889"/>
      <c r="AI110" s="889"/>
      <c r="AJ110" s="890"/>
      <c r="AK110" s="891">
        <v>641560</v>
      </c>
      <c r="AL110" s="889"/>
      <c r="AM110" s="889"/>
      <c r="AN110" s="889"/>
      <c r="AO110" s="890"/>
      <c r="AP110" s="892">
        <v>14.5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6130791</v>
      </c>
      <c r="BR110" s="842"/>
      <c r="BS110" s="842"/>
      <c r="BT110" s="842"/>
      <c r="BU110" s="842"/>
      <c r="BV110" s="842">
        <v>6828097</v>
      </c>
      <c r="BW110" s="842"/>
      <c r="BX110" s="842"/>
      <c r="BY110" s="842"/>
      <c r="BZ110" s="842"/>
      <c r="CA110" s="842">
        <v>7213084</v>
      </c>
      <c r="CB110" s="842"/>
      <c r="CC110" s="842"/>
      <c r="CD110" s="842"/>
      <c r="CE110" s="842"/>
      <c r="CF110" s="866">
        <v>162.69999999999999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3410857</v>
      </c>
      <c r="BR112" s="817"/>
      <c r="BS112" s="817"/>
      <c r="BT112" s="817"/>
      <c r="BU112" s="817"/>
      <c r="BV112" s="817">
        <v>3209958</v>
      </c>
      <c r="BW112" s="817"/>
      <c r="BX112" s="817"/>
      <c r="BY112" s="817"/>
      <c r="BZ112" s="817"/>
      <c r="CA112" s="817">
        <v>3057070</v>
      </c>
      <c r="CB112" s="817"/>
      <c r="CC112" s="817"/>
      <c r="CD112" s="817"/>
      <c r="CE112" s="817"/>
      <c r="CF112" s="875">
        <v>69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216648</v>
      </c>
      <c r="AB113" s="919"/>
      <c r="AC113" s="919"/>
      <c r="AD113" s="919"/>
      <c r="AE113" s="920"/>
      <c r="AF113" s="921">
        <v>216833</v>
      </c>
      <c r="AG113" s="919"/>
      <c r="AH113" s="919"/>
      <c r="AI113" s="919"/>
      <c r="AJ113" s="920"/>
      <c r="AK113" s="921">
        <v>213016</v>
      </c>
      <c r="AL113" s="919"/>
      <c r="AM113" s="919"/>
      <c r="AN113" s="919"/>
      <c r="AO113" s="920"/>
      <c r="AP113" s="922">
        <v>4.8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1527037</v>
      </c>
      <c r="BR113" s="817"/>
      <c r="BS113" s="817"/>
      <c r="BT113" s="817"/>
      <c r="BU113" s="817"/>
      <c r="BV113" s="817">
        <v>1457409</v>
      </c>
      <c r="BW113" s="817"/>
      <c r="BX113" s="817"/>
      <c r="BY113" s="817"/>
      <c r="BZ113" s="817"/>
      <c r="CA113" s="817">
        <v>1398719</v>
      </c>
      <c r="CB113" s="817"/>
      <c r="CC113" s="817"/>
      <c r="CD113" s="817"/>
      <c r="CE113" s="817"/>
      <c r="CF113" s="875">
        <v>31.6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172144</v>
      </c>
      <c r="AB114" s="780"/>
      <c r="AC114" s="780"/>
      <c r="AD114" s="780"/>
      <c r="AE114" s="781"/>
      <c r="AF114" s="782">
        <v>102699</v>
      </c>
      <c r="AG114" s="780"/>
      <c r="AH114" s="780"/>
      <c r="AI114" s="780"/>
      <c r="AJ114" s="781"/>
      <c r="AK114" s="782">
        <v>113649</v>
      </c>
      <c r="AL114" s="780"/>
      <c r="AM114" s="780"/>
      <c r="AN114" s="780"/>
      <c r="AO114" s="781"/>
      <c r="AP114" s="824">
        <v>2.6</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1618288</v>
      </c>
      <c r="BR114" s="817"/>
      <c r="BS114" s="817"/>
      <c r="BT114" s="817"/>
      <c r="BU114" s="817"/>
      <c r="BV114" s="817">
        <v>1556174</v>
      </c>
      <c r="BW114" s="817"/>
      <c r="BX114" s="817"/>
      <c r="BY114" s="817"/>
      <c r="BZ114" s="817"/>
      <c r="CA114" s="817">
        <v>1765433</v>
      </c>
      <c r="CB114" s="817"/>
      <c r="CC114" s="817"/>
      <c r="CD114" s="817"/>
      <c r="CE114" s="817"/>
      <c r="CF114" s="875">
        <v>39.799999999999997</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19631</v>
      </c>
      <c r="BR115" s="817"/>
      <c r="BS115" s="817"/>
      <c r="BT115" s="817"/>
      <c r="BU115" s="817"/>
      <c r="BV115" s="817">
        <v>17098</v>
      </c>
      <c r="BW115" s="817"/>
      <c r="BX115" s="817"/>
      <c r="BY115" s="817"/>
      <c r="BZ115" s="817"/>
      <c r="CA115" s="817">
        <v>13732</v>
      </c>
      <c r="CB115" s="817"/>
      <c r="CC115" s="817"/>
      <c r="CD115" s="817"/>
      <c r="CE115" s="817"/>
      <c r="CF115" s="875">
        <v>0.3</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1055493</v>
      </c>
      <c r="AB117" s="903"/>
      <c r="AC117" s="903"/>
      <c r="AD117" s="903"/>
      <c r="AE117" s="904"/>
      <c r="AF117" s="905">
        <v>998171</v>
      </c>
      <c r="AG117" s="903"/>
      <c r="AH117" s="903"/>
      <c r="AI117" s="903"/>
      <c r="AJ117" s="904"/>
      <c r="AK117" s="905">
        <v>968225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12706604</v>
      </c>
      <c r="BR119" s="845"/>
      <c r="BS119" s="845"/>
      <c r="BT119" s="845"/>
      <c r="BU119" s="845"/>
      <c r="BV119" s="845">
        <v>13068736</v>
      </c>
      <c r="BW119" s="845"/>
      <c r="BX119" s="845"/>
      <c r="BY119" s="845"/>
      <c r="BZ119" s="845"/>
      <c r="CA119" s="845">
        <v>13448038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3624567</v>
      </c>
      <c r="BR120" s="842"/>
      <c r="BS120" s="842"/>
      <c r="BT120" s="842"/>
      <c r="BU120" s="842"/>
      <c r="BV120" s="842">
        <v>3767352</v>
      </c>
      <c r="BW120" s="842"/>
      <c r="BX120" s="842"/>
      <c r="BY120" s="842"/>
      <c r="BZ120" s="842"/>
      <c r="CA120" s="842">
        <v>3984219</v>
      </c>
      <c r="CB120" s="842"/>
      <c r="CC120" s="842"/>
      <c r="CD120" s="842"/>
      <c r="CE120" s="842"/>
      <c r="CF120" s="866">
        <v>89.9</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3410857</v>
      </c>
      <c r="DH120" s="842"/>
      <c r="DI120" s="842"/>
      <c r="DJ120" s="842"/>
      <c r="DK120" s="842"/>
      <c r="DL120" s="842">
        <v>3209958</v>
      </c>
      <c r="DM120" s="842"/>
      <c r="DN120" s="842"/>
      <c r="DO120" s="842"/>
      <c r="DP120" s="842"/>
      <c r="DQ120" s="842">
        <v>3057070</v>
      </c>
      <c r="DR120" s="842"/>
      <c r="DS120" s="842"/>
      <c r="DT120" s="842"/>
      <c r="DU120" s="842"/>
      <c r="DV120" s="843">
        <v>69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1028803</v>
      </c>
      <c r="BR121" s="817"/>
      <c r="BS121" s="817"/>
      <c r="BT121" s="817"/>
      <c r="BU121" s="817"/>
      <c r="BV121" s="817">
        <v>981466</v>
      </c>
      <c r="BW121" s="817"/>
      <c r="BX121" s="817"/>
      <c r="BY121" s="817"/>
      <c r="BZ121" s="817"/>
      <c r="CA121" s="817">
        <v>938478</v>
      </c>
      <c r="CB121" s="817"/>
      <c r="CC121" s="817"/>
      <c r="CD121" s="817"/>
      <c r="CE121" s="817"/>
      <c r="CF121" s="875">
        <v>21.2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7772013</v>
      </c>
      <c r="BR122" s="845"/>
      <c r="BS122" s="845"/>
      <c r="BT122" s="845"/>
      <c r="BU122" s="845"/>
      <c r="BV122" s="845">
        <v>7903513</v>
      </c>
      <c r="BW122" s="845"/>
      <c r="BX122" s="845"/>
      <c r="BY122" s="845"/>
      <c r="BZ122" s="845"/>
      <c r="CA122" s="845">
        <v>7919315</v>
      </c>
      <c r="CB122" s="845"/>
      <c r="CC122" s="845"/>
      <c r="CD122" s="845"/>
      <c r="CE122" s="845"/>
      <c r="CF122" s="846">
        <v>178.7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12425383</v>
      </c>
      <c r="BR123" s="833"/>
      <c r="BS123" s="833"/>
      <c r="BT123" s="833"/>
      <c r="BU123" s="833"/>
      <c r="BV123" s="833">
        <v>12652331</v>
      </c>
      <c r="BW123" s="833"/>
      <c r="BX123" s="833"/>
      <c r="BY123" s="833"/>
      <c r="BZ123" s="833"/>
      <c r="CA123" s="833">
        <v>12842012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6.1</v>
      </c>
      <c r="BR124" s="831"/>
      <c r="BS124" s="831"/>
      <c r="BT124" s="831"/>
      <c r="BU124" s="831"/>
      <c r="BV124" s="831">
        <v>9.4</v>
      </c>
      <c r="BW124" s="831"/>
      <c r="BX124" s="831"/>
      <c r="BY124" s="831"/>
      <c r="BZ124" s="831"/>
      <c r="CA124" s="831">
        <v>13.6</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v>19631</v>
      </c>
      <c r="DH126" s="817"/>
      <c r="DI126" s="817"/>
      <c r="DJ126" s="817"/>
      <c r="DK126" s="817"/>
      <c r="DL126" s="817">
        <v>17098</v>
      </c>
      <c r="DM126" s="817"/>
      <c r="DN126" s="817"/>
      <c r="DO126" s="817"/>
      <c r="DP126" s="817"/>
      <c r="DQ126" s="817">
        <v>13732</v>
      </c>
      <c r="DR126" s="817"/>
      <c r="DS126" s="817"/>
      <c r="DT126" s="817"/>
      <c r="DU126" s="817"/>
      <c r="DV126" s="794">
        <v>0.3</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57536</v>
      </c>
      <c r="AB128" s="801"/>
      <c r="AC128" s="801"/>
      <c r="AD128" s="801"/>
      <c r="AE128" s="802"/>
      <c r="AF128" s="803">
        <v>31660</v>
      </c>
      <c r="AG128" s="801"/>
      <c r="AH128" s="801"/>
      <c r="AI128" s="801"/>
      <c r="AJ128" s="802"/>
      <c r="AK128" s="803">
        <v>27150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5211166</v>
      </c>
      <c r="AB129" s="780"/>
      <c r="AC129" s="780"/>
      <c r="AD129" s="780"/>
      <c r="AE129" s="781"/>
      <c r="AF129" s="782">
        <v>5037886</v>
      </c>
      <c r="AG129" s="780"/>
      <c r="AH129" s="780"/>
      <c r="AI129" s="780"/>
      <c r="AJ129" s="781"/>
      <c r="AK129" s="782">
        <v>4995894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670973</v>
      </c>
      <c r="AB130" s="780"/>
      <c r="AC130" s="780"/>
      <c r="AD130" s="780"/>
      <c r="AE130" s="781"/>
      <c r="AF130" s="782">
        <v>632748</v>
      </c>
      <c r="AG130" s="780"/>
      <c r="AH130" s="780"/>
      <c r="AI130" s="780"/>
      <c r="AJ130" s="781"/>
      <c r="AK130" s="782">
        <v>563873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4540193</v>
      </c>
      <c r="AB131" s="764"/>
      <c r="AC131" s="764"/>
      <c r="AD131" s="764"/>
      <c r="AE131" s="765"/>
      <c r="AF131" s="766">
        <v>4405138</v>
      </c>
      <c r="AG131" s="764"/>
      <c r="AH131" s="764"/>
      <c r="AI131" s="764"/>
      <c r="AJ131" s="765"/>
      <c r="AK131" s="766">
        <v>4432021</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13.6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7.2019845849999999</v>
      </c>
      <c r="AB132" s="745"/>
      <c r="AC132" s="745"/>
      <c r="AD132" s="745"/>
      <c r="AE132" s="746"/>
      <c r="AF132" s="747">
        <v>7.5766752369999999</v>
      </c>
      <c r="AG132" s="745"/>
      <c r="AH132" s="745"/>
      <c r="AI132" s="745"/>
      <c r="AJ132" s="746"/>
      <c r="AK132" s="747">
        <v>8.5108351249999998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8.1999999999999993</v>
      </c>
      <c r="AB133" s="724"/>
      <c r="AC133" s="724"/>
      <c r="AD133" s="724"/>
      <c r="AE133" s="725"/>
      <c r="AF133" s="723">
        <v>7.6</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UFgyN8xGv52qE48LRO5lKWTYd16tRPiciFz4EHX3ZXVqiWuTosKfZmKFybIl4wdF68XgJ+/jXhTyYfykhyrA==" saltValue="bRY0EOvvZqkWCxKld1+o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reS1NO8zrcj3p+iqWCoGmXmulzJmGQbOQFLXaDoobqMq2q77iKl3fzNF+R/uMmhjRsMF/Io5+Fqr6/6s2z1xw==" saltValue="LGSS32HJC2JxygTAMRdc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Qm0BeIMYJj7ryMtq0Uw9RUiJ57F8vA5uutwamoVoZVlc6r3O/jj1l40IJhbOddSYl5/8InvRZY+K4AI8H/1A==" saltValue="iuTHXBkTRHIr3hPN9736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1607212</v>
      </c>
      <c r="AP9" s="281">
        <v>99536</v>
      </c>
      <c r="AQ9" s="282">
        <v>93942</v>
      </c>
      <c r="AR9" s="283">
        <v>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417830</v>
      </c>
      <c r="AP10" s="284">
        <v>25877</v>
      </c>
      <c r="AQ10" s="285">
        <v>12590</v>
      </c>
      <c r="AR10" s="286">
        <v>105.5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461</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24</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46609</v>
      </c>
      <c r="AP13" s="284">
        <v>2887</v>
      </c>
      <c r="AQ13" s="285">
        <v>3962</v>
      </c>
      <c r="AR13" s="286">
        <v>-27.1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37430</v>
      </c>
      <c r="AP14" s="284">
        <v>2318</v>
      </c>
      <c r="AQ14" s="285">
        <v>1657</v>
      </c>
      <c r="AR14" s="286">
        <v>39.9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-145183</v>
      </c>
      <c r="AP15" s="284">
        <v>-8991</v>
      </c>
      <c r="AQ15" s="285">
        <v>-5526</v>
      </c>
      <c r="AR15" s="286">
        <v>62.7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1963898</v>
      </c>
      <c r="AP16" s="284">
        <v>121626</v>
      </c>
      <c r="AQ16" s="285">
        <v>107111</v>
      </c>
      <c r="AR16" s="286">
        <v>13.6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9.48</v>
      </c>
      <c r="AP21" s="298">
        <v>9.3000000000000007</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v>
      </c>
      <c r="AP22" s="303">
        <v>96.8</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641560</v>
      </c>
      <c r="AP32" s="312">
        <v>39732</v>
      </c>
      <c r="AQ32" s="313">
        <v>49869</v>
      </c>
      <c r="AR32" s="314">
        <v>-20.3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213016</v>
      </c>
      <c r="AP35" s="312">
        <v>13192</v>
      </c>
      <c r="AQ35" s="313">
        <v>14647</v>
      </c>
      <c r="AR35" s="314">
        <v>-9.9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113649</v>
      </c>
      <c r="AP36" s="312">
        <v>7038</v>
      </c>
      <c r="AQ36" s="313">
        <v>2417</v>
      </c>
      <c r="AR36" s="314">
        <v>191.2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490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-27150</v>
      </c>
      <c r="AP39" s="312">
        <v>-1681</v>
      </c>
      <c r="AQ39" s="313">
        <v>-2755</v>
      </c>
      <c r="AR39" s="314">
        <v>-39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-563873</v>
      </c>
      <c r="AP40" s="312">
        <v>-34921</v>
      </c>
      <c r="AQ40" s="313">
        <v>-44075</v>
      </c>
      <c r="AR40" s="314">
        <v>-20.8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377202</v>
      </c>
      <c r="AP41" s="312">
        <v>23361</v>
      </c>
      <c r="AQ41" s="313">
        <v>20595</v>
      </c>
      <c r="AR41" s="314">
        <v>13.4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458083</v>
      </c>
      <c r="AN51" s="334">
        <v>26242</v>
      </c>
      <c r="AO51" s="335">
        <v>24.9</v>
      </c>
      <c r="AP51" s="336">
        <v>87464</v>
      </c>
      <c r="AQ51" s="337">
        <v>19</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289297</v>
      </c>
      <c r="AN52" s="342">
        <v>16573</v>
      </c>
      <c r="AO52" s="343">
        <v>29.3</v>
      </c>
      <c r="AP52" s="344">
        <v>47479</v>
      </c>
      <c r="AQ52" s="345">
        <v>10.199999999999999</v>
      </c>
      <c r="AR52" s="346">
        <v>19.100000000000001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481223</v>
      </c>
      <c r="AN53" s="334">
        <v>28104</v>
      </c>
      <c r="AO53" s="335">
        <v>7.1</v>
      </c>
      <c r="AP53" s="336">
        <v>96248</v>
      </c>
      <c r="AQ53" s="337">
        <v>10</v>
      </c>
      <c r="AR53" s="338">
        <v>-2.9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234191</v>
      </c>
      <c r="AN54" s="342">
        <v>13677</v>
      </c>
      <c r="AO54" s="343">
        <v>-17.5</v>
      </c>
      <c r="AP54" s="344">
        <v>55768</v>
      </c>
      <c r="AQ54" s="345">
        <v>17.5</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690017</v>
      </c>
      <c r="AN55" s="334">
        <v>41146</v>
      </c>
      <c r="AO55" s="335">
        <v>46.4</v>
      </c>
      <c r="AP55" s="336">
        <v>76413</v>
      </c>
      <c r="AQ55" s="337">
        <v>-20.6</v>
      </c>
      <c r="AR55" s="338">
        <v>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540272</v>
      </c>
      <c r="AN56" s="342">
        <v>32217</v>
      </c>
      <c r="AO56" s="343">
        <v>135.6</v>
      </c>
      <c r="AP56" s="344">
        <v>39658</v>
      </c>
      <c r="AQ56" s="345">
        <v>-28.9</v>
      </c>
      <c r="AR56" s="346">
        <v>164.5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971559</v>
      </c>
      <c r="AN57" s="334">
        <v>59104</v>
      </c>
      <c r="AO57" s="335">
        <v>43.6</v>
      </c>
      <c r="AP57" s="336">
        <v>66481</v>
      </c>
      <c r="AQ57" s="337">
        <v>-13</v>
      </c>
      <c r="AR57" s="338">
        <v>56.6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832339</v>
      </c>
      <c r="AN58" s="342">
        <v>50635</v>
      </c>
      <c r="AO58" s="343">
        <v>57.2</v>
      </c>
      <c r="AP58" s="344">
        <v>36120</v>
      </c>
      <c r="AQ58" s="345">
        <v>-8.9</v>
      </c>
      <c r="AR58" s="346">
        <v>66.099999999999994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743639</v>
      </c>
      <c r="AN59" s="334">
        <v>46054</v>
      </c>
      <c r="AO59" s="335">
        <v>-22.1</v>
      </c>
      <c r="AP59" s="336">
        <v>67825</v>
      </c>
      <c r="AQ59" s="337">
        <v>2</v>
      </c>
      <c r="AR59" s="338">
        <v>-24.1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633119</v>
      </c>
      <c r="AN60" s="342">
        <v>39210</v>
      </c>
      <c r="AO60" s="343">
        <v>-22.6</v>
      </c>
      <c r="AP60" s="344">
        <v>39417</v>
      </c>
      <c r="AQ60" s="345">
        <v>9.1</v>
      </c>
      <c r="AR60" s="346">
        <v>-31.7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668904</v>
      </c>
      <c r="AN61" s="349">
        <v>40130</v>
      </c>
      <c r="AO61" s="350">
        <v>20</v>
      </c>
      <c r="AP61" s="351">
        <v>78886</v>
      </c>
      <c r="AQ61" s="352">
        <v>-0.5</v>
      </c>
      <c r="AR61" s="338">
        <v>20.5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505844</v>
      </c>
      <c r="AN62" s="342">
        <v>30462</v>
      </c>
      <c r="AO62" s="343">
        <v>36.4</v>
      </c>
      <c r="AP62" s="344">
        <v>43688</v>
      </c>
      <c r="AQ62" s="345">
        <v>-0.2</v>
      </c>
      <c r="AR62" s="346">
        <v>36.6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3rvsIG7YjAzEfTcUfO2les/92uGbCsDe+9Ek2A/aSBL3yBUjuW/A6ndA6OhYTqBhtDK7juHlDZXj0GV4eyehQ==" saltValue="nKmS3Put8gP3M+DL7JkZ4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TDr8tK4wEVf+gWE+GRoPNma4tfDdal9XvHEzFPfdfVGqWmFsPZUMFfZ0Is5Xz3fzP08qAV5UpHUx2th8JHW3pw==" saltValue="2EEm/IBNQYjKo3nkRLGq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X5ci7Tedya4EQPo0lywVEuDZ5u7Z8eqGY93hSM2LmF1S9eK1o+VAWRNAmI/EKdEmM5lwB+biFYkm0ZiHNu+gg==" saltValue="2Z9gwZ6plc50chAfIJP6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23.23</v>
      </c>
      <c r="G47" s="12">
        <v>28.66</v>
      </c>
      <c r="H47" s="12">
        <v>27.99</v>
      </c>
      <c r="I47" s="12">
        <v>29.81</v>
      </c>
      <c r="J47" s="13">
        <v>34.07</v>
      </c>
    </row>
    <row r="48" spans="2:10" ht="57.75" customHeight="1" x14ac:dyDescent="0.15">
      <c r="B48" s="14"/>
      <c r="C48" s="1141" t="s">
        <v>4</v>
      </c>
      <c r="D48" s="1141"/>
      <c r="E48" s="1142"/>
      <c r="F48" s="15">
        <v>1.1399999999999999</v>
      </c>
      <c r="G48" s="16">
        <v>1.25</v>
      </c>
      <c r="H48" s="16">
        <v>1.21</v>
      </c>
      <c r="I48" s="16">
        <v>4.0599999999999996</v>
      </c>
      <c r="J48" s="17">
        <v>1.2</v>
      </c>
    </row>
    <row r="49" spans="2:10" ht="57.75" customHeight="1" thickBot="1" x14ac:dyDescent="0.2">
      <c r="B49" s="18"/>
      <c r="C49" s="1143" t="s">
        <v>5</v>
      </c>
      <c r="D49" s="1143"/>
      <c r="E49" s="1144"/>
      <c r="F49" s="19" t="s">
        <v>532</v>
      </c>
      <c r="G49" s="20">
        <v>5.74</v>
      </c>
      <c r="H49" s="20">
        <v>0.34</v>
      </c>
      <c r="I49" s="20">
        <v>3.15</v>
      </c>
      <c r="J49" s="21" t="s">
        <v>533</v>
      </c>
    </row>
    <row r="50" spans="2:10" x14ac:dyDescent="0.15"/>
  </sheetData>
  <sheetProtection algorithmName="SHA-512" hashValue="XurBgJJrjV/YXj8X8kfMwBgvxipRq8ES+Get1P/7VGQ7K0dHa+7XIp8lNM5yRuJ2mgFTDjWvKF6AXJVZOE+edg==" saltValue="sghwjE/q71HLcDlCA35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24.47</v>
      </c>
      <c r="G34" s="33">
        <v>24.81</v>
      </c>
      <c r="H34" s="33">
        <v>23.67</v>
      </c>
      <c r="I34" s="33">
        <v>24.48</v>
      </c>
      <c r="J34" s="34">
        <v>24.91</v>
      </c>
      <c r="K34" s="22"/>
      <c r="L34" s="22"/>
      <c r="M34" s="22"/>
      <c r="N34" s="22"/>
      <c r="O34" s="22"/>
      <c r="P34" s="22"/>
    </row>
    <row r="35" spans="1:16" ht="39" customHeight="1" x14ac:dyDescent="0.15">
      <c r="A35" s="22"/>
      <c r="B35" s="35"/>
      <c r="C35" s="1145" t="s">
        <v>535</v>
      </c>
      <c r="D35" s="1146"/>
      <c r="E35" s="1147"/>
      <c r="F35" s="36">
        <v>3.09</v>
      </c>
      <c r="G35" s="37">
        <v>2.84</v>
      </c>
      <c r="H35" s="37">
        <v>2.52</v>
      </c>
      <c r="I35" s="37">
        <v>2.2000000000000002</v>
      </c>
      <c r="J35" s="38">
        <v>1.83</v>
      </c>
      <c r="K35" s="22"/>
      <c r="L35" s="22"/>
      <c r="M35" s="22"/>
      <c r="N35" s="22"/>
      <c r="O35" s="22"/>
      <c r="P35" s="22"/>
    </row>
    <row r="36" spans="1:16" ht="39" customHeight="1" x14ac:dyDescent="0.15">
      <c r="A36" s="22"/>
      <c r="B36" s="35"/>
      <c r="C36" s="1145" t="s">
        <v>536</v>
      </c>
      <c r="D36" s="1146"/>
      <c r="E36" s="1147"/>
      <c r="F36" s="36">
        <v>1.02</v>
      </c>
      <c r="G36" s="37">
        <v>0.92</v>
      </c>
      <c r="H36" s="37">
        <v>0.88</v>
      </c>
      <c r="I36" s="37">
        <v>4</v>
      </c>
      <c r="J36" s="38">
        <v>1.17</v>
      </c>
      <c r="K36" s="22"/>
      <c r="L36" s="22"/>
      <c r="M36" s="22"/>
      <c r="N36" s="22"/>
      <c r="O36" s="22"/>
      <c r="P36" s="22"/>
    </row>
    <row r="37" spans="1:16" ht="39" customHeight="1" x14ac:dyDescent="0.15">
      <c r="A37" s="22"/>
      <c r="B37" s="35"/>
      <c r="C37" s="1145" t="s">
        <v>537</v>
      </c>
      <c r="D37" s="1146"/>
      <c r="E37" s="1147"/>
      <c r="F37" s="36">
        <v>1.1299999999999999</v>
      </c>
      <c r="G37" s="37">
        <v>0.87</v>
      </c>
      <c r="H37" s="37">
        <v>0.65</v>
      </c>
      <c r="I37" s="37">
        <v>0.69</v>
      </c>
      <c r="J37" s="38">
        <v>0.43</v>
      </c>
      <c r="K37" s="22"/>
      <c r="L37" s="22"/>
      <c r="M37" s="22"/>
      <c r="N37" s="22"/>
      <c r="O37" s="22"/>
      <c r="P37" s="22"/>
    </row>
    <row r="38" spans="1:16" ht="39" customHeight="1" x14ac:dyDescent="0.15">
      <c r="A38" s="22"/>
      <c r="B38" s="35"/>
      <c r="C38" s="1145" t="s">
        <v>538</v>
      </c>
      <c r="D38" s="1146"/>
      <c r="E38" s="1147"/>
      <c r="F38" s="36">
        <v>1.51</v>
      </c>
      <c r="G38" s="37">
        <v>0.91</v>
      </c>
      <c r="H38" s="37">
        <v>0.61</v>
      </c>
      <c r="I38" s="37">
        <v>0.35</v>
      </c>
      <c r="J38" s="38">
        <v>0.43</v>
      </c>
      <c r="K38" s="22"/>
      <c r="L38" s="22"/>
      <c r="M38" s="22"/>
      <c r="N38" s="22"/>
      <c r="O38" s="22"/>
      <c r="P38" s="22"/>
    </row>
    <row r="39" spans="1:16" ht="39" customHeight="1" x14ac:dyDescent="0.15">
      <c r="A39" s="22"/>
      <c r="B39" s="35"/>
      <c r="C39" s="1145" t="s">
        <v>539</v>
      </c>
      <c r="D39" s="1146"/>
      <c r="E39" s="1147"/>
      <c r="F39" s="36">
        <v>0</v>
      </c>
      <c r="G39" s="37">
        <v>0</v>
      </c>
      <c r="H39" s="37">
        <v>0</v>
      </c>
      <c r="I39" s="37">
        <v>0.01</v>
      </c>
      <c r="J39" s="38">
        <v>0.01</v>
      </c>
      <c r="K39" s="22"/>
      <c r="L39" s="22"/>
      <c r="M39" s="22"/>
      <c r="N39" s="22"/>
      <c r="O39" s="22"/>
      <c r="P39" s="22"/>
    </row>
    <row r="40" spans="1:16" ht="39" customHeight="1" x14ac:dyDescent="0.15">
      <c r="A40" s="22"/>
      <c r="B40" s="35"/>
      <c r="C40" s="1145" t="s">
        <v>540</v>
      </c>
      <c r="D40" s="1146"/>
      <c r="E40" s="1147"/>
      <c r="F40" s="36">
        <v>0.1</v>
      </c>
      <c r="G40" s="37">
        <v>0.31</v>
      </c>
      <c r="H40" s="37">
        <v>0.28999999999999998</v>
      </c>
      <c r="I40" s="37">
        <v>0</v>
      </c>
      <c r="J40" s="38">
        <v>0.01</v>
      </c>
      <c r="K40" s="22"/>
      <c r="L40" s="22"/>
      <c r="M40" s="22"/>
      <c r="N40" s="22"/>
      <c r="O40" s="22"/>
      <c r="P40" s="22"/>
    </row>
    <row r="41" spans="1:16" ht="39" customHeight="1" x14ac:dyDescent="0.15">
      <c r="A41" s="22"/>
      <c r="B41" s="35"/>
      <c r="C41" s="1145" t="s">
        <v>541</v>
      </c>
      <c r="D41" s="1146"/>
      <c r="E41" s="1147"/>
      <c r="F41" s="36">
        <v>0</v>
      </c>
      <c r="G41" s="37">
        <v>0.01</v>
      </c>
      <c r="H41" s="37">
        <v>0.02</v>
      </c>
      <c r="I41" s="37">
        <v>0.05</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iK1Mp33Dq5EJ5seBvTE8o2IcaLp7N02w10wttbIxbkl/1kSlATlu/q9wUaKHYlKreFIEgbMJpyYezQuZL01Q==" saltValue="+pWt5tXuR70+b8zgcmAF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676</v>
      </c>
      <c r="L45" s="60">
        <v>641</v>
      </c>
      <c r="M45" s="60">
        <v>667</v>
      </c>
      <c r="N45" s="60">
        <v>679</v>
      </c>
      <c r="O45" s="61">
        <v>642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231</v>
      </c>
      <c r="L48" s="64">
        <v>216</v>
      </c>
      <c r="M48" s="64">
        <v>217</v>
      </c>
      <c r="N48" s="64">
        <v>217</v>
      </c>
      <c r="O48" s="65">
        <v>213</v>
      </c>
      <c r="P48" s="48"/>
      <c r="Q48" s="48"/>
      <c r="R48" s="48"/>
      <c r="S48" s="48"/>
      <c r="T48" s="48"/>
      <c r="U48" s="48"/>
    </row>
    <row r="49" spans="1:21" ht="30.75" customHeight="1" x14ac:dyDescent="0.15">
      <c r="A49" s="48"/>
      <c r="B49" s="1178"/>
      <c r="C49" s="1179"/>
      <c r="D49" s="62"/>
      <c r="E49" s="1155" t="s">
        <v>14</v>
      </c>
      <c r="F49" s="1155"/>
      <c r="G49" s="1155"/>
      <c r="H49" s="1155"/>
      <c r="I49" s="1155"/>
      <c r="J49" s="1156"/>
      <c r="K49" s="63">
        <v>232</v>
      </c>
      <c r="L49" s="64">
        <v>250</v>
      </c>
      <c r="M49" s="64">
        <v>172</v>
      </c>
      <c r="N49" s="64">
        <v>103</v>
      </c>
      <c r="O49" s="65">
        <v>114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755</v>
      </c>
      <c r="L52" s="64">
        <v>760</v>
      </c>
      <c r="M52" s="64">
        <v>729</v>
      </c>
      <c r="N52" s="64">
        <v>665</v>
      </c>
      <c r="O52" s="65">
        <v>591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384</v>
      </c>
      <c r="L53" s="69">
        <v>347</v>
      </c>
      <c r="M53" s="69">
        <v>327</v>
      </c>
      <c r="N53" s="69">
        <v>334</v>
      </c>
      <c r="O53" s="70">
        <v>378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560</v>
      </c>
      <c r="L58" s="84" t="s">
        <v>560</v>
      </c>
      <c r="M58" s="84" t="s">
        <v>560</v>
      </c>
      <c r="N58" s="84" t="s">
        <v>560</v>
      </c>
      <c r="O58" s="85" t="s">
        <v>560</v>
      </c>
    </row>
    <row r="59" spans="1:21" ht="31.5" customHeight="1" x14ac:dyDescent="0.15">
      <c r="B59" s="1163"/>
      <c r="C59" s="1164"/>
      <c r="D59" s="1170" t="s">
        <v>26</v>
      </c>
      <c r="E59" s="1171"/>
      <c r="F59" s="1171"/>
      <c r="G59" s="1171"/>
      <c r="H59" s="1171"/>
      <c r="I59" s="1171"/>
      <c r="J59" s="1172"/>
      <c r="K59" s="86" t="s">
        <v>560</v>
      </c>
      <c r="L59" s="87" t="s">
        <v>560</v>
      </c>
      <c r="M59" s="87" t="s">
        <v>560</v>
      </c>
      <c r="N59" s="87" t="s">
        <v>560</v>
      </c>
      <c r="O59" s="88" t="s">
        <v>560</v>
      </c>
    </row>
    <row r="60" spans="1:21" ht="31.5" customHeight="1" thickBot="1" x14ac:dyDescent="0.2">
      <c r="B60" s="1165"/>
      <c r="C60" s="1166"/>
      <c r="D60" s="1173" t="s">
        <v>27</v>
      </c>
      <c r="E60" s="1174"/>
      <c r="F60" s="1174"/>
      <c r="G60" s="1174"/>
      <c r="H60" s="1174"/>
      <c r="I60" s="1174"/>
      <c r="J60" s="1175"/>
      <c r="K60" s="89" t="s">
        <v>560</v>
      </c>
      <c r="L60" s="90" t="s">
        <v>560</v>
      </c>
      <c r="M60" s="90" t="s">
        <v>560</v>
      </c>
      <c r="N60" s="90" t="s">
        <v>560</v>
      </c>
      <c r="O60" s="91" t="s">
        <v>560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9rAIY4Cz88yGhZEsxyncFLJimnyROC63CEJiHjT7cYc8+atXmC/gwt+4CBvUvlx3vnTBwjKq6tDLJlM9VDOw==" saltValue="wpVjy5hLh/Aq91u/ipTW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6295</v>
      </c>
      <c r="J41" s="356">
        <v>6284</v>
      </c>
      <c r="K41" s="356">
        <v>6131</v>
      </c>
      <c r="L41" s="356">
        <v>6828</v>
      </c>
      <c r="M41" s="357">
        <v>7213</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3855</v>
      </c>
      <c r="J43" s="359">
        <v>3563</v>
      </c>
      <c r="K43" s="359">
        <v>3411</v>
      </c>
      <c r="L43" s="359">
        <v>3210</v>
      </c>
      <c r="M43" s="360">
        <v>3057</v>
      </c>
    </row>
    <row r="44" spans="2:13" ht="27.75" customHeight="1" x14ac:dyDescent="0.15">
      <c r="B44" s="1186"/>
      <c r="C44" s="1187"/>
      <c r="D44" s="106"/>
      <c r="E44" s="1190" t="s">
        <v>34</v>
      </c>
      <c r="F44" s="1190"/>
      <c r="G44" s="1190"/>
      <c r="H44" s="1191"/>
      <c r="I44" s="358">
        <v>1895</v>
      </c>
      <c r="J44" s="359">
        <v>1656</v>
      </c>
      <c r="K44" s="359">
        <v>1527</v>
      </c>
      <c r="L44" s="359">
        <v>1457</v>
      </c>
      <c r="M44" s="360">
        <v>1399</v>
      </c>
    </row>
    <row r="45" spans="2:13" ht="27.75" customHeight="1" x14ac:dyDescent="0.15">
      <c r="B45" s="1186"/>
      <c r="C45" s="1187"/>
      <c r="D45" s="106"/>
      <c r="E45" s="1190" t="s">
        <v>35</v>
      </c>
      <c r="F45" s="1190"/>
      <c r="G45" s="1190"/>
      <c r="H45" s="1191"/>
      <c r="I45" s="358">
        <v>1305</v>
      </c>
      <c r="J45" s="359">
        <v>1193</v>
      </c>
      <c r="K45" s="359">
        <v>1618</v>
      </c>
      <c r="L45" s="359">
        <v>1556</v>
      </c>
      <c r="M45" s="360">
        <v>1765</v>
      </c>
    </row>
    <row r="46" spans="2:13" ht="27.75" customHeight="1" x14ac:dyDescent="0.15">
      <c r="B46" s="1186"/>
      <c r="C46" s="1187"/>
      <c r="D46" s="107"/>
      <c r="E46" s="1190" t="s">
        <v>36</v>
      </c>
      <c r="F46" s="1190"/>
      <c r="G46" s="1190"/>
      <c r="H46" s="1191"/>
      <c r="I46" s="358">
        <v>35</v>
      </c>
      <c r="J46" s="359">
        <v>23</v>
      </c>
      <c r="K46" s="359">
        <v>20</v>
      </c>
      <c r="L46" s="359">
        <v>17</v>
      </c>
      <c r="M46" s="360">
        <v>14</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3237</v>
      </c>
      <c r="J50" s="359">
        <v>3366</v>
      </c>
      <c r="K50" s="359">
        <v>3625</v>
      </c>
      <c r="L50" s="359">
        <v>3767</v>
      </c>
      <c r="M50" s="360">
        <v>3984</v>
      </c>
    </row>
    <row r="51" spans="2:13" ht="27.75" customHeight="1" x14ac:dyDescent="0.15">
      <c r="B51" s="1186"/>
      <c r="C51" s="1187"/>
      <c r="D51" s="106"/>
      <c r="E51" s="1190" t="s">
        <v>42</v>
      </c>
      <c r="F51" s="1190"/>
      <c r="G51" s="1190"/>
      <c r="H51" s="1191"/>
      <c r="I51" s="358">
        <v>1598</v>
      </c>
      <c r="J51" s="359">
        <v>1102</v>
      </c>
      <c r="K51" s="359">
        <v>1029</v>
      </c>
      <c r="L51" s="359">
        <v>981</v>
      </c>
      <c r="M51" s="360">
        <v>938</v>
      </c>
    </row>
    <row r="52" spans="2:13" ht="27.75" customHeight="1" x14ac:dyDescent="0.15">
      <c r="B52" s="1188"/>
      <c r="C52" s="1189"/>
      <c r="D52" s="106"/>
      <c r="E52" s="1190" t="s">
        <v>43</v>
      </c>
      <c r="F52" s="1190"/>
      <c r="G52" s="1190"/>
      <c r="H52" s="1191"/>
      <c r="I52" s="358">
        <v>8255</v>
      </c>
      <c r="J52" s="359">
        <v>7950</v>
      </c>
      <c r="K52" s="359">
        <v>7772</v>
      </c>
      <c r="L52" s="359">
        <v>7904</v>
      </c>
      <c r="M52" s="360">
        <v>7919</v>
      </c>
    </row>
    <row r="53" spans="2:13" ht="27.75" customHeight="1" thickBot="1" x14ac:dyDescent="0.2">
      <c r="B53" s="1192" t="s">
        <v>19</v>
      </c>
      <c r="C53" s="1193"/>
      <c r="D53" s="110"/>
      <c r="E53" s="1194" t="s">
        <v>44</v>
      </c>
      <c r="F53" s="1194"/>
      <c r="G53" s="1194"/>
      <c r="H53" s="1195"/>
      <c r="I53" s="361">
        <v>294</v>
      </c>
      <c r="J53" s="362">
        <v>301</v>
      </c>
      <c r="K53" s="362">
        <v>281</v>
      </c>
      <c r="L53" s="362">
        <v>416</v>
      </c>
      <c r="M53" s="363">
        <v>606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prNp2ftryAs3CZ2tRwH4hRZpV6F4LmCLA8Bqv689jUySHOkFbkh9sb9GG9AVGc28zFy4OZkGfqwv9NV+8osBA==" saltValue="E7h3V2/iq8gLxXSmP/x7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1459</v>
      </c>
      <c r="G55" s="122">
        <v>1502</v>
      </c>
      <c r="H55" s="123">
        <v>1702</v>
      </c>
    </row>
    <row r="56" spans="2:8" ht="52.5" customHeight="1" x14ac:dyDescent="0.15">
      <c r="B56" s="124"/>
      <c r="C56" s="1213" t="s">
        <v>47</v>
      </c>
      <c r="D56" s="1213"/>
      <c r="E56" s="1214"/>
      <c r="F56" s="125">
        <v>658</v>
      </c>
      <c r="G56" s="125">
        <v>810</v>
      </c>
      <c r="H56" s="126">
        <v>971</v>
      </c>
    </row>
    <row r="57" spans="2:8" ht="53.25" customHeight="1" x14ac:dyDescent="0.15">
      <c r="B57" s="124"/>
      <c r="C57" s="1215" t="s">
        <v>48</v>
      </c>
      <c r="D57" s="1215"/>
      <c r="E57" s="1216"/>
      <c r="F57" s="127">
        <v>1267</v>
      </c>
      <c r="G57" s="127">
        <v>1216</v>
      </c>
      <c r="H57" s="128">
        <v>1071</v>
      </c>
    </row>
    <row r="58" spans="2:8" ht="45.75" customHeight="1" x14ac:dyDescent="0.15">
      <c r="B58" s="129"/>
      <c r="C58" s="1203" t="s">
        <v>561</v>
      </c>
      <c r="D58" s="1204"/>
      <c r="E58" s="1205"/>
      <c r="F58" s="130">
        <v>318</v>
      </c>
      <c r="G58" s="130">
        <v>321</v>
      </c>
      <c r="H58" s="131">
        <v>324</v>
      </c>
    </row>
    <row r="59" spans="2:8" ht="45.75" customHeight="1" x14ac:dyDescent="0.15">
      <c r="B59" s="129"/>
      <c r="C59" s="1203" t="s">
        <v>562</v>
      </c>
      <c r="D59" s="1204"/>
      <c r="E59" s="1205"/>
      <c r="F59" s="130">
        <v>395</v>
      </c>
      <c r="G59" s="130">
        <v>365</v>
      </c>
      <c r="H59" s="131">
        <v>253</v>
      </c>
    </row>
    <row r="60" spans="2:8" ht="45.75" customHeight="1" x14ac:dyDescent="0.15">
      <c r="B60" s="129"/>
      <c r="C60" s="1203" t="s">
        <v>563</v>
      </c>
      <c r="D60" s="1204"/>
      <c r="E60" s="1205"/>
      <c r="F60" s="130">
        <v>216</v>
      </c>
      <c r="G60" s="130">
        <v>158</v>
      </c>
      <c r="H60" s="131">
        <v>236</v>
      </c>
    </row>
    <row r="61" spans="2:8" ht="45.75" customHeight="1" x14ac:dyDescent="0.15">
      <c r="B61" s="129"/>
      <c r="C61" s="1203" t="s">
        <v>564</v>
      </c>
      <c r="D61" s="1204"/>
      <c r="E61" s="1205"/>
      <c r="F61" s="130">
        <v>78</v>
      </c>
      <c r="G61" s="130">
        <v>82</v>
      </c>
      <c r="H61" s="131">
        <v>78</v>
      </c>
    </row>
    <row r="62" spans="2:8" ht="45.75" customHeight="1" thickBot="1" x14ac:dyDescent="0.2">
      <c r="B62" s="132"/>
      <c r="C62" s="1206" t="s">
        <v>565</v>
      </c>
      <c r="D62" s="1207"/>
      <c r="E62" s="1208"/>
      <c r="F62" s="133">
        <v>33</v>
      </c>
      <c r="G62" s="133">
        <v>55</v>
      </c>
      <c r="H62" s="134">
        <v>56</v>
      </c>
    </row>
    <row r="63" spans="2:8" ht="52.5" customHeight="1" thickBot="1" x14ac:dyDescent="0.2">
      <c r="B63" s="135"/>
      <c r="C63" s="1209" t="s">
        <v>49</v>
      </c>
      <c r="D63" s="1209"/>
      <c r="E63" s="1210"/>
      <c r="F63" s="136">
        <v>3385</v>
      </c>
      <c r="G63" s="136">
        <v>3527</v>
      </c>
      <c r="H63" s="137">
        <v>3744</v>
      </c>
    </row>
    <row r="64" spans="2:8" x14ac:dyDescent="0.15"/>
  </sheetData>
  <sheetProtection algorithmName="SHA-512" hashValue="hf36DICmFumaySEuDejviXjr+HluBSCk1F19Htk8h+MPRIUxOkecAyQjrXEzgXf99N+ADF86V6AEXSRhAvehKA==" saltValue="LjxZLYWAA2kS5RutJzg5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26242</v>
      </c>
      <c r="E3" s="156"/>
      <c r="F3" s="157">
        <v>87464</v>
      </c>
      <c r="G3" s="158"/>
      <c r="H3" s="159"/>
    </row>
    <row r="4" spans="1:8" x14ac:dyDescent="0.15">
      <c r="A4" s="160"/>
      <c r="B4" s="161"/>
      <c r="C4" s="162"/>
      <c r="D4" s="163">
        <v>16573</v>
      </c>
      <c r="E4" s="164"/>
      <c r="F4" s="165">
        <v>47479</v>
      </c>
      <c r="G4" s="166"/>
      <c r="H4" s="167"/>
    </row>
    <row r="5" spans="1:8" x14ac:dyDescent="0.15">
      <c r="A5" s="148" t="s">
        <v>521</v>
      </c>
      <c r="B5" s="153"/>
      <c r="C5" s="154"/>
      <c r="D5" s="155">
        <v>28104</v>
      </c>
      <c r="E5" s="156"/>
      <c r="F5" s="157">
        <v>96248</v>
      </c>
      <c r="G5" s="158"/>
      <c r="H5" s="159"/>
    </row>
    <row r="6" spans="1:8" x14ac:dyDescent="0.15">
      <c r="A6" s="160"/>
      <c r="B6" s="161"/>
      <c r="C6" s="162"/>
      <c r="D6" s="163">
        <v>13677</v>
      </c>
      <c r="E6" s="164"/>
      <c r="F6" s="165">
        <v>55768</v>
      </c>
      <c r="G6" s="166"/>
      <c r="H6" s="167"/>
    </row>
    <row r="7" spans="1:8" x14ac:dyDescent="0.15">
      <c r="A7" s="148" t="s">
        <v>522</v>
      </c>
      <c r="B7" s="153"/>
      <c r="C7" s="154"/>
      <c r="D7" s="155">
        <v>41146</v>
      </c>
      <c r="E7" s="156"/>
      <c r="F7" s="157">
        <v>76413</v>
      </c>
      <c r="G7" s="158"/>
      <c r="H7" s="159"/>
    </row>
    <row r="8" spans="1:8" x14ac:dyDescent="0.15">
      <c r="A8" s="160"/>
      <c r="B8" s="161"/>
      <c r="C8" s="162"/>
      <c r="D8" s="163">
        <v>32217</v>
      </c>
      <c r="E8" s="164"/>
      <c r="F8" s="165">
        <v>39658</v>
      </c>
      <c r="G8" s="166"/>
      <c r="H8" s="167"/>
    </row>
    <row r="9" spans="1:8" x14ac:dyDescent="0.15">
      <c r="A9" s="148" t="s">
        <v>523</v>
      </c>
      <c r="B9" s="153"/>
      <c r="C9" s="154"/>
      <c r="D9" s="155">
        <v>59104</v>
      </c>
      <c r="E9" s="156"/>
      <c r="F9" s="157">
        <v>66481</v>
      </c>
      <c r="G9" s="158"/>
      <c r="H9" s="159"/>
    </row>
    <row r="10" spans="1:8" x14ac:dyDescent="0.15">
      <c r="A10" s="160"/>
      <c r="B10" s="161"/>
      <c r="C10" s="162"/>
      <c r="D10" s="163">
        <v>50635</v>
      </c>
      <c r="E10" s="164"/>
      <c r="F10" s="165">
        <v>36120</v>
      </c>
      <c r="G10" s="166"/>
      <c r="H10" s="167"/>
    </row>
    <row r="11" spans="1:8" x14ac:dyDescent="0.15">
      <c r="A11" s="148" t="s">
        <v>524</v>
      </c>
      <c r="B11" s="153"/>
      <c r="C11" s="154"/>
      <c r="D11" s="155">
        <v>46054</v>
      </c>
      <c r="E11" s="156"/>
      <c r="F11" s="157">
        <v>67825</v>
      </c>
      <c r="G11" s="158"/>
      <c r="H11" s="159"/>
    </row>
    <row r="12" spans="1:8" x14ac:dyDescent="0.15">
      <c r="A12" s="160"/>
      <c r="B12" s="161"/>
      <c r="C12" s="168"/>
      <c r="D12" s="163">
        <v>39210</v>
      </c>
      <c r="E12" s="164"/>
      <c r="F12" s="165">
        <v>39417</v>
      </c>
      <c r="G12" s="166"/>
      <c r="H12" s="167"/>
    </row>
    <row r="13" spans="1:8" x14ac:dyDescent="0.15">
      <c r="A13" s="148"/>
      <c r="B13" s="153"/>
      <c r="C13" s="169"/>
      <c r="D13" s="170">
        <v>40130</v>
      </c>
      <c r="E13" s="171"/>
      <c r="F13" s="172">
        <v>78886</v>
      </c>
      <c r="G13" s="173"/>
      <c r="H13" s="159"/>
    </row>
    <row r="14" spans="1:8" x14ac:dyDescent="0.15">
      <c r="A14" s="160"/>
      <c r="B14" s="161"/>
      <c r="C14" s="162"/>
      <c r="D14" s="163">
        <v>30462</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1.1399999999999999</v>
      </c>
      <c r="C19" s="174">
        <f>ROUND(VALUE(SUBSTITUTE(実質収支比率等に係る経年分析!G$48,"▲","-")),2)</f>
        <v>1.25</v>
      </c>
      <c r="D19" s="174">
        <f>ROUND(VALUE(SUBSTITUTE(実質収支比率等に係る経年分析!H$48,"▲","-")),2)</f>
        <v>1.21</v>
      </c>
      <c r="E19" s="174">
        <f>ROUND(VALUE(SUBSTITUTE(実質収支比率等に係る経年分析!I$48,"▲","-")),2)</f>
        <v>4.0599999999999996</v>
      </c>
      <c r="F19" s="174">
        <f>ROUND(VALUE(SUBSTITUTE(実質収支比率等に係る経年分析!J$48,"▲","-")),2)</f>
        <v>1.2</v>
      </c>
    </row>
    <row r="20" spans="1:11" x14ac:dyDescent="0.15">
      <c r="A20" s="174" t="s">
        <v>53</v>
      </c>
      <c r="B20" s="174">
        <f>ROUND(VALUE(SUBSTITUTE(実質収支比率等に係る経年分析!F$47,"▲","-")),2)</f>
        <v>23.23</v>
      </c>
      <c r="C20" s="174">
        <f>ROUND(VALUE(SUBSTITUTE(実質収支比率等に係る経年分析!G$47,"▲","-")),2)</f>
        <v>28.66</v>
      </c>
      <c r="D20" s="174">
        <f>ROUND(VALUE(SUBSTITUTE(実質収支比率等に係る経年分析!H$47,"▲","-")),2)</f>
        <v>27.99</v>
      </c>
      <c r="E20" s="174">
        <f>ROUND(VALUE(SUBSTITUTE(実質収支比率等に係る経年分析!I$47,"▲","-")),2)</f>
        <v>29.81</v>
      </c>
      <c r="F20" s="174">
        <f>ROUND(VALUE(SUBSTITUTE(実質収支比率等に係る経年分析!J$47,"▲","-")),2)</f>
        <v>34.07</v>
      </c>
    </row>
    <row r="21" spans="1:11" x14ac:dyDescent="0.15">
      <c r="A21" s="174" t="s">
        <v>54</v>
      </c>
      <c r="B21" s="174">
        <f>IF(ISNUMBER(VALUE(SUBSTITUTE(実質収支比率等に係る経年分析!F$49,"▲","-"))),ROUND(VALUE(SUBSTITUTE(実質収支比率等に係る経年分析!F$49,"▲","-")),2),NA())</f>
        <v>-7.54</v>
      </c>
      <c r="C21" s="174">
        <f>IF(ISNUMBER(VALUE(SUBSTITUTE(実質収支比率等に係る経年分析!G$49,"▲","-"))),ROUND(VALUE(SUBSTITUTE(実質収支比率等に係る経年分析!G$49,"▲","-")),2),NA())</f>
        <v>5.74</v>
      </c>
      <c r="D21" s="174">
        <f>IF(ISNUMBER(VALUE(SUBSTITUTE(実質収支比率等に係る経年分析!H$49,"▲","-"))),ROUND(VALUE(SUBSTITUTE(実質収支比率等に係る経年分析!H$49,"▲","-")),2),NA())</f>
        <v>0.34</v>
      </c>
      <c r="E21" s="174">
        <f>IF(ISNUMBER(VALUE(SUBSTITUTE(実質収支比率等に係る経年分析!I$49,"▲","-"))),ROUND(VALUE(SUBSTITUTE(実質収支比率等に係る経年分析!I$49,"▲","-")),2),NA())</f>
        <v>3.15</v>
      </c>
      <c r="F21" s="174">
        <f>IF(ISNUMBER(VALUE(SUBSTITUTE(実質収支比率等に係る経年分析!J$49,"▲","-"))),ROUND(VALUE(SUBSTITUTE(実質収支比率等に係る経年分析!J$49,"▲","-")),2),NA())</f>
        <v>-2.52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公園墓地維持管理特別会計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住宅改修資金等貸付金特別会計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2.2000000000000002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755</v>
      </c>
      <c r="E42" s="176"/>
      <c r="F42" s="176"/>
      <c r="G42" s="176">
        <f>'実質公債費比率（分子）の構造'!L$52</f>
        <v>760</v>
      </c>
      <c r="H42" s="176"/>
      <c r="I42" s="176"/>
      <c r="J42" s="176">
        <f>'実質公債費比率（分子）の構造'!M$52</f>
        <v>729</v>
      </c>
      <c r="K42" s="176"/>
      <c r="L42" s="176"/>
      <c r="M42" s="176">
        <f>'実質公債費比率（分子）の構造'!N$52</f>
        <v>665</v>
      </c>
      <c r="N42" s="176"/>
      <c r="O42" s="176"/>
      <c r="P42" s="176">
        <f>'実質公債費比率（分子）の構造'!O$52</f>
        <v>591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232</v>
      </c>
      <c r="C45" s="176"/>
      <c r="D45" s="176"/>
      <c r="E45" s="176">
        <f>'実質公債費比率（分子）の構造'!L$49</f>
        <v>250</v>
      </c>
      <c r="F45" s="176"/>
      <c r="G45" s="176"/>
      <c r="H45" s="176">
        <f>'実質公債費比率（分子）の構造'!M$49</f>
        <v>172</v>
      </c>
      <c r="I45" s="176"/>
      <c r="J45" s="176"/>
      <c r="K45" s="176">
        <f>'実質公債費比率（分子）の構造'!N$49</f>
        <v>103</v>
      </c>
      <c r="L45" s="176"/>
      <c r="M45" s="176"/>
      <c r="N45" s="176">
        <f>'実質公債費比率（分子）の構造'!O$49</f>
        <v>114</v>
      </c>
      <c r="O45" s="176"/>
      <c r="P45" s="176"/>
    </row>
    <row r="46" spans="1:16" x14ac:dyDescent="0.15">
      <c r="A46" s="176" t="s">
        <v>64</v>
      </c>
      <c r="B46" s="176">
        <f>'実質公債費比率（分子）の構造'!K$48</f>
        <v>231</v>
      </c>
      <c r="C46" s="176"/>
      <c r="D46" s="176"/>
      <c r="E46" s="176">
        <f>'実質公債費比率（分子）の構造'!L$48</f>
        <v>216</v>
      </c>
      <c r="F46" s="176"/>
      <c r="G46" s="176"/>
      <c r="H46" s="176">
        <f>'実質公債費比率（分子）の構造'!M$48</f>
        <v>217</v>
      </c>
      <c r="I46" s="176"/>
      <c r="J46" s="176"/>
      <c r="K46" s="176">
        <f>'実質公債費比率（分子）の構造'!N$48</f>
        <v>217</v>
      </c>
      <c r="L46" s="176"/>
      <c r="M46" s="176"/>
      <c r="N46" s="176">
        <f>'実質公債費比率（分子）の構造'!O$48</f>
        <v>213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676</v>
      </c>
      <c r="C49" s="176"/>
      <c r="D49" s="176"/>
      <c r="E49" s="176">
        <f>'実質公債費比率（分子）の構造'!L$45</f>
        <v>641</v>
      </c>
      <c r="F49" s="176"/>
      <c r="G49" s="176"/>
      <c r="H49" s="176">
        <f>'実質公債費比率（分子）の構造'!M$45</f>
        <v>667</v>
      </c>
      <c r="I49" s="176"/>
      <c r="J49" s="176"/>
      <c r="K49" s="176">
        <f>'実質公債費比率（分子）の構造'!N$45</f>
        <v>679</v>
      </c>
      <c r="L49" s="176"/>
      <c r="M49" s="176"/>
      <c r="N49" s="176">
        <f>'実質公債費比率（分子）の構造'!O$45</f>
        <v>642</v>
      </c>
      <c r="O49" s="176"/>
      <c r="P49" s="176"/>
    </row>
    <row r="50" spans="1:16" x14ac:dyDescent="0.15">
      <c r="A50" s="176" t="s">
        <v>67</v>
      </c>
      <c r="B50" s="176" t="e">
        <f>NA()</f>
        <v>#N/A</v>
      </c>
      <c r="C50" s="176">
        <f>IF(ISNUMBER('実質公債費比率（分子）の構造'!K$53),'実質公債費比率（分子）の構造'!K$53,NA())</f>
        <v>384</v>
      </c>
      <c r="D50" s="176" t="e">
        <f>NA()</f>
        <v>#N/A</v>
      </c>
      <c r="E50" s="176" t="e">
        <f>NA()</f>
        <v>#N/A</v>
      </c>
      <c r="F50" s="176">
        <f>IF(ISNUMBER('実質公債費比率（分子）の構造'!L$53),'実質公債費比率（分子）の構造'!L$53,NA())</f>
        <v>347</v>
      </c>
      <c r="G50" s="176" t="e">
        <f>NA()</f>
        <v>#N/A</v>
      </c>
      <c r="H50" s="176" t="e">
        <f>NA()</f>
        <v>#N/A</v>
      </c>
      <c r="I50" s="176">
        <f>IF(ISNUMBER('実質公債費比率（分子）の構造'!M$53),'実質公債費比率（分子）の構造'!M$53,NA())</f>
        <v>327</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378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8255</v>
      </c>
      <c r="E56" s="175"/>
      <c r="F56" s="175"/>
      <c r="G56" s="175">
        <f>'将来負担比率（分子）の構造'!J$52</f>
        <v>7950</v>
      </c>
      <c r="H56" s="175"/>
      <c r="I56" s="175"/>
      <c r="J56" s="175">
        <f>'将来負担比率（分子）の構造'!K$52</f>
        <v>7772</v>
      </c>
      <c r="K56" s="175"/>
      <c r="L56" s="175"/>
      <c r="M56" s="175">
        <f>'将来負担比率（分子）の構造'!L$52</f>
        <v>7904</v>
      </c>
      <c r="N56" s="175"/>
      <c r="O56" s="175"/>
      <c r="P56" s="175">
        <f>'将来負担比率（分子）の構造'!M$52</f>
        <v>7919</v>
      </c>
    </row>
    <row r="57" spans="1:16" x14ac:dyDescent="0.15">
      <c r="A57" s="175" t="s">
        <v>42</v>
      </c>
      <c r="B57" s="175"/>
      <c r="C57" s="175"/>
      <c r="D57" s="175">
        <f>'将来負担比率（分子）の構造'!I$51</f>
        <v>1598</v>
      </c>
      <c r="E57" s="175"/>
      <c r="F57" s="175"/>
      <c r="G57" s="175">
        <f>'将来負担比率（分子）の構造'!J$51</f>
        <v>1102</v>
      </c>
      <c r="H57" s="175"/>
      <c r="I57" s="175"/>
      <c r="J57" s="175">
        <f>'将来負担比率（分子）の構造'!K$51</f>
        <v>1029</v>
      </c>
      <c r="K57" s="175"/>
      <c r="L57" s="175"/>
      <c r="M57" s="175">
        <f>'将来負担比率（分子）の構造'!L$51</f>
        <v>981</v>
      </c>
      <c r="N57" s="175"/>
      <c r="O57" s="175"/>
      <c r="P57" s="175">
        <f>'将来負担比率（分子）の構造'!M$51</f>
        <v>938</v>
      </c>
    </row>
    <row r="58" spans="1:16" x14ac:dyDescent="0.15">
      <c r="A58" s="175" t="s">
        <v>41</v>
      </c>
      <c r="B58" s="175"/>
      <c r="C58" s="175"/>
      <c r="D58" s="175">
        <f>'将来負担比率（分子）の構造'!I$50</f>
        <v>3237</v>
      </c>
      <c r="E58" s="175"/>
      <c r="F58" s="175"/>
      <c r="G58" s="175">
        <f>'将来負担比率（分子）の構造'!J$50</f>
        <v>3366</v>
      </c>
      <c r="H58" s="175"/>
      <c r="I58" s="175"/>
      <c r="J58" s="175">
        <f>'将来負担比率（分子）の構造'!K$50</f>
        <v>3625</v>
      </c>
      <c r="K58" s="175"/>
      <c r="L58" s="175"/>
      <c r="M58" s="175">
        <f>'将来負担比率（分子）の構造'!L$50</f>
        <v>3767</v>
      </c>
      <c r="N58" s="175"/>
      <c r="O58" s="175"/>
      <c r="P58" s="175">
        <f>'将来負担比率（分子）の構造'!M$50</f>
        <v>3984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35</v>
      </c>
      <c r="C61" s="175"/>
      <c r="D61" s="175"/>
      <c r="E61" s="175">
        <f>'将来負担比率（分子）の構造'!J$46</f>
        <v>23</v>
      </c>
      <c r="F61" s="175"/>
      <c r="G61" s="175"/>
      <c r="H61" s="175">
        <f>'将来負担比率（分子）の構造'!K$46</f>
        <v>20</v>
      </c>
      <c r="I61" s="175"/>
      <c r="J61" s="175"/>
      <c r="K61" s="175">
        <f>'将来負担比率（分子）の構造'!L$46</f>
        <v>17</v>
      </c>
      <c r="L61" s="175"/>
      <c r="M61" s="175"/>
      <c r="N61" s="175">
        <f>'将来負担比率（分子）の構造'!M$46</f>
        <v>14</v>
      </c>
      <c r="O61" s="175"/>
      <c r="P61" s="175"/>
    </row>
    <row r="62" spans="1:16" x14ac:dyDescent="0.15">
      <c r="A62" s="175" t="s">
        <v>35</v>
      </c>
      <c r="B62" s="175">
        <f>'将来負担比率（分子）の構造'!I$45</f>
        <v>1305</v>
      </c>
      <c r="C62" s="175"/>
      <c r="D62" s="175"/>
      <c r="E62" s="175">
        <f>'将来負担比率（分子）の構造'!J$45</f>
        <v>1193</v>
      </c>
      <c r="F62" s="175"/>
      <c r="G62" s="175"/>
      <c r="H62" s="175">
        <f>'将来負担比率（分子）の構造'!K$45</f>
        <v>1618</v>
      </c>
      <c r="I62" s="175"/>
      <c r="J62" s="175"/>
      <c r="K62" s="175">
        <f>'将来負担比率（分子）の構造'!L$45</f>
        <v>1556</v>
      </c>
      <c r="L62" s="175"/>
      <c r="M62" s="175"/>
      <c r="N62" s="175">
        <f>'将来負担比率（分子）の構造'!M$45</f>
        <v>1765</v>
      </c>
      <c r="O62" s="175"/>
      <c r="P62" s="175"/>
    </row>
    <row r="63" spans="1:16" x14ac:dyDescent="0.15">
      <c r="A63" s="175" t="s">
        <v>34</v>
      </c>
      <c r="B63" s="175">
        <f>'将来負担比率（分子）の構造'!I$44</f>
        <v>1895</v>
      </c>
      <c r="C63" s="175"/>
      <c r="D63" s="175"/>
      <c r="E63" s="175">
        <f>'将来負担比率（分子）の構造'!J$44</f>
        <v>1656</v>
      </c>
      <c r="F63" s="175"/>
      <c r="G63" s="175"/>
      <c r="H63" s="175">
        <f>'将来負担比率（分子）の構造'!K$44</f>
        <v>1527</v>
      </c>
      <c r="I63" s="175"/>
      <c r="J63" s="175"/>
      <c r="K63" s="175">
        <f>'将来負担比率（分子）の構造'!L$44</f>
        <v>1457</v>
      </c>
      <c r="L63" s="175"/>
      <c r="M63" s="175"/>
      <c r="N63" s="175">
        <f>'将来負担比率（分子）の構造'!M$44</f>
        <v>1399</v>
      </c>
      <c r="O63" s="175"/>
      <c r="P63" s="175"/>
    </row>
    <row r="64" spans="1:16" x14ac:dyDescent="0.15">
      <c r="A64" s="175" t="s">
        <v>33</v>
      </c>
      <c r="B64" s="175">
        <f>'将来負担比率（分子）の構造'!I$43</f>
        <v>3855</v>
      </c>
      <c r="C64" s="175"/>
      <c r="D64" s="175"/>
      <c r="E64" s="175">
        <f>'将来負担比率（分子）の構造'!J$43</f>
        <v>3563</v>
      </c>
      <c r="F64" s="175"/>
      <c r="G64" s="175"/>
      <c r="H64" s="175">
        <f>'将来負担比率（分子）の構造'!K$43</f>
        <v>3411</v>
      </c>
      <c r="I64" s="175"/>
      <c r="J64" s="175"/>
      <c r="K64" s="175">
        <f>'将来負担比率（分子）の構造'!L$43</f>
        <v>3210</v>
      </c>
      <c r="L64" s="175"/>
      <c r="M64" s="175"/>
      <c r="N64" s="175">
        <f>'将来負担比率（分子）の構造'!M$43</f>
        <v>3057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6295</v>
      </c>
      <c r="C66" s="175"/>
      <c r="D66" s="175"/>
      <c r="E66" s="175">
        <f>'将来負担比率（分子）の構造'!J$41</f>
        <v>6284</v>
      </c>
      <c r="F66" s="175"/>
      <c r="G66" s="175"/>
      <c r="H66" s="175">
        <f>'将来負担比率（分子）の構造'!K$41</f>
        <v>6131</v>
      </c>
      <c r="I66" s="175"/>
      <c r="J66" s="175"/>
      <c r="K66" s="175">
        <f>'将来負担比率（分子）の構造'!L$41</f>
        <v>6828</v>
      </c>
      <c r="L66" s="175"/>
      <c r="M66" s="175"/>
      <c r="N66" s="175">
        <f>'将来負担比率（分子）の構造'!M$41</f>
        <v>7213</v>
      </c>
      <c r="O66" s="175"/>
      <c r="P66" s="175"/>
    </row>
    <row r="67" spans="1:16" x14ac:dyDescent="0.15">
      <c r="A67" s="175" t="s">
        <v>71</v>
      </c>
      <c r="B67" s="175" t="e">
        <f>NA()</f>
        <v>#N/A</v>
      </c>
      <c r="C67" s="175">
        <f>IF(ISNUMBER('将来負担比率（分子）の構造'!I$53), IF('将来負担比率（分子）の構造'!I$53 &lt; 0, 0, '将来負担比率（分子）の構造'!I$53), NA())</f>
        <v>294</v>
      </c>
      <c r="D67" s="175" t="e">
        <f>NA()</f>
        <v>#N/A</v>
      </c>
      <c r="E67" s="175" t="e">
        <f>NA()</f>
        <v>#N/A</v>
      </c>
      <c r="F67" s="175">
        <f>IF(ISNUMBER('将来負担比率（分子）の構造'!J$53), IF('将来負担比率（分子）の構造'!J$53 &lt; 0, 0, '将来負担比率（分子）の構造'!J$53), NA())</f>
        <v>301</v>
      </c>
      <c r="G67" s="175" t="e">
        <f>NA()</f>
        <v>#N/A</v>
      </c>
      <c r="H67" s="175" t="e">
        <f>NA()</f>
        <v>#N/A</v>
      </c>
      <c r="I67" s="175">
        <f>IF(ISNUMBER('将来負担比率（分子）の構造'!K$53), IF('将来負担比率（分子）の構造'!K$53 &lt; 0, 0, '将来負担比率（分子）の構造'!K$53), NA())</f>
        <v>281</v>
      </c>
      <c r="J67" s="175" t="e">
        <f>NA()</f>
        <v>#N/A</v>
      </c>
      <c r="K67" s="175" t="e">
        <f>NA()</f>
        <v>#N/A</v>
      </c>
      <c r="L67" s="175">
        <f>IF(ISNUMBER('将来負担比率（分子）の構造'!L$53), IF('将来負担比率（分子）の構造'!L$53 &lt; 0, 0, '将来負担比率（分子）の構造'!L$53), NA())</f>
        <v>416</v>
      </c>
      <c r="M67" s="175" t="e">
        <f>NA()</f>
        <v>#N/A</v>
      </c>
      <c r="N67" s="175" t="e">
        <f>NA()</f>
        <v>#N/A</v>
      </c>
      <c r="O67" s="175">
        <f>IF(ISNUMBER('将来負担比率（分子）の構造'!M$53), IF('将来負担比率（分子）の構造'!M$53 &lt; 0, 0, '将来負担比率（分子）の構造'!M$53), NA())</f>
        <v>606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1459</v>
      </c>
      <c r="C72" s="179">
        <f>基金残高に係る経年分析!G55</f>
        <v>1502</v>
      </c>
      <c r="D72" s="179">
        <f>基金残高に係る経年分析!H55</f>
        <v>1702</v>
      </c>
    </row>
    <row r="73" spans="1:16" x14ac:dyDescent="0.15">
      <c r="A73" s="178" t="s">
        <v>74</v>
      </c>
      <c r="B73" s="179">
        <f>基金残高に係る経年分析!F56</f>
        <v>658</v>
      </c>
      <c r="C73" s="179">
        <f>基金残高に係る経年分析!G56</f>
        <v>810</v>
      </c>
      <c r="D73" s="179">
        <f>基金残高に係る経年分析!H56</f>
        <v>971</v>
      </c>
    </row>
    <row r="74" spans="1:16" x14ac:dyDescent="0.15">
      <c r="A74" s="178" t="s">
        <v>75</v>
      </c>
      <c r="B74" s="179">
        <f>基金残高に係る経年分析!F57</f>
        <v>1267</v>
      </c>
      <c r="C74" s="179">
        <f>基金残高に係る経年分析!G57</f>
        <v>1216</v>
      </c>
      <c r="D74" s="179">
        <f>基金残高に係る経年分析!H57</f>
        <v>1071</v>
      </c>
    </row>
  </sheetData>
  <sheetProtection algorithmName="SHA-512" hashValue="gG/ilqn9bCCvhJWbH2jVLfu6jLbISJMgrETuQH3wkBhtd6+ZNnkZRCZgiKKHmUJmf9Ta0iRFiPXcqOaBpj4Arg==" saltValue="4iW6vrNU9sjYuvWWIrOq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2025-03-12T01:44:57Z</cp:lastPrinted>
  <dcterms:created xsi:type="dcterms:W3CDTF">2025-02-19T03:49:57Z</dcterms:created>
  <dcterms:modified xsi:type="dcterms:W3CDTF">2025-03-28T01:55:05Z</dcterms:modified>
  <cp:category/>
</cp:coreProperties>
</file>