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805" activeTab="0"/>
  </bookViews>
  <sheets>
    <sheet name="46～47" sheetId="1" r:id="rId1"/>
  </sheets>
  <definedNames>
    <definedName name="_xlnm.Print_Area" localSheetId="0">'46～47'!$A$1:$BB$44</definedName>
  </definedNames>
  <calcPr fullCalcOnLoad="1"/>
</workbook>
</file>

<file path=xl/sharedStrings.xml><?xml version="1.0" encoding="utf-8"?>
<sst xmlns="http://schemas.openxmlformats.org/spreadsheetml/2006/main" count="100" uniqueCount="81">
  <si>
    <t>計（Ａ）</t>
  </si>
  <si>
    <t>事業年度数</t>
  </si>
  <si>
    <t>税　　　　　額</t>
  </si>
  <si>
    <t>う
ち
決
定
し
た
も
の</t>
  </si>
  <si>
    <t>確
定
申
告
の
な
い
も
の</t>
  </si>
  <si>
    <t>事
業
年
度
数</t>
  </si>
  <si>
    <t xml:space="preserve">
普
通
法
人</t>
  </si>
  <si>
    <t>分
割
法
人</t>
  </si>
  <si>
    <t>本県本店分</t>
  </si>
  <si>
    <t>うち連結分</t>
  </si>
  <si>
    <t>他府県本店分</t>
  </si>
  <si>
    <t>県　内　法　人</t>
  </si>
  <si>
    <t>1,000万円</t>
  </si>
  <si>
    <t>１　億　円</t>
  </si>
  <si>
    <t>うち連結申告法人数</t>
  </si>
  <si>
    <t>千円</t>
  </si>
  <si>
    <t xml:space="preserve"> 清　　算　　法　　人（Ｆ）</t>
  </si>
  <si>
    <t xml:space="preserve"> 寮等のみを有する法人（Ｄ）</t>
  </si>
  <si>
    <t>均等割</t>
  </si>
  <si>
    <t>100億円以上</t>
  </si>
  <si>
    <t>１０億円</t>
  </si>
  <si>
    <t>10億円超
50億円未満</t>
  </si>
  <si>
    <t>50億円超
100億円未満</t>
  </si>
  <si>
    <t>保険業法に規定する相互会社</t>
  </si>
  <si>
    <t>総数</t>
  </si>
  <si>
    <t>調定額</t>
  </si>
  <si>
    <t>１億円超
10億円未満</t>
  </si>
  <si>
    <t xml:space="preserve"> 特　　別　　法　　人（Ｂ）</t>
  </si>
  <si>
    <t>５０億円</t>
  </si>
  <si>
    <t>合　　　計</t>
  </si>
  <si>
    <t>納税義
務者数</t>
  </si>
  <si>
    <t>区　　分</t>
  </si>
  <si>
    <t>確　定　法　人　税　割　額</t>
  </si>
  <si>
    <t>　確定申告が翌年度に
　なる中間申告額</t>
  </si>
  <si>
    <t>　確定申告期限が翌年度と
　なる見込納付額</t>
  </si>
  <si>
    <t>あ確
っ定
た申
も告
のの</t>
  </si>
  <si>
    <t>うち連結分</t>
  </si>
  <si>
    <t xml:space="preserve"> 公　益　法　人　等  （Ｃ）</t>
  </si>
  <si>
    <t xml:space="preserve"> 人 格 な き 社 団 等（Ｅ）</t>
  </si>
  <si>
    <t xml:space="preserve"> 特　　定　　信　　託（Ｇ）</t>
  </si>
  <si>
    <t xml:space="preserve"> 法 人 課 税 信 託　 （Ｈ）</t>
  </si>
  <si>
    <r>
      <t xml:space="preserve">合　　　　　計
</t>
    </r>
    <r>
      <rPr>
        <b/>
        <sz val="14"/>
        <color indexed="42"/>
        <rFont val="ＭＳ ゴシック"/>
        <family val="3"/>
      </rPr>
      <t>(A)+(B)+(C)+(D)+(E)+(F)+(Ｇ)</t>
    </r>
  </si>
  <si>
    <t>300万円未満</t>
  </si>
  <si>
    <t>　300万円以上
1,000万円未満</t>
  </si>
  <si>
    <t>1,000万円　超
5,000万円未満</t>
  </si>
  <si>
    <t>5,000万円以上
1　億　円未満</t>
  </si>
  <si>
    <t>　法　　　　　人　　　　　数</t>
  </si>
  <si>
    <t>課税標準となる法人税額
又は個別帰属法人税額</t>
  </si>
  <si>
    <t>しう
たち
も決
の定
千円</t>
  </si>
  <si>
    <t>しう
たち
も決
の定
②
　　　千円</t>
  </si>
  <si>
    <r>
      <t>　</t>
    </r>
    <r>
      <rPr>
        <sz val="18"/>
        <color indexed="42"/>
        <rFont val="ＭＳ 明朝"/>
        <family val="1"/>
      </rPr>
      <t>確定法人税割額に対応
　する前年度分の中間申
　告額</t>
    </r>
  </si>
  <si>
    <t>⑥
　　 千円</t>
  </si>
  <si>
    <t xml:space="preserve">
税　　額
③
　　　　 千円</t>
  </si>
  <si>
    <t xml:space="preserve">
税　　額
④
　　　　 千円</t>
  </si>
  <si>
    <t xml:space="preserve">
税　　額
⑤
　　　　  千円</t>
  </si>
  <si>
    <t>⑦
　　 千円</t>
  </si>
  <si>
    <t>⑧
　　 千円</t>
  </si>
  <si>
    <t>⑨
　　千円</t>
  </si>
  <si>
    <t>⑩
　　千円</t>
  </si>
  <si>
    <t>⑪
　　千円</t>
  </si>
  <si>
    <t xml:space="preserve">
　　千円</t>
  </si>
  <si>
    <t>⑫
　　千円</t>
  </si>
  <si>
    <t>⑬
　 千円</t>
  </si>
  <si>
    <t>⑭
　　千円</t>
  </si>
  <si>
    <t>⑮
　　　　千円</t>
  </si>
  <si>
    <t>　　　　　　　　　　　資本金別
　区　分</t>
  </si>
  <si>
    <t>うち連結申告法人に
係る個別帰属法人税額</t>
  </si>
  <si>
    <t>算出法人税割額　　　　（１）</t>
  </si>
  <si>
    <t>外国税額控除額　　　　（２）</t>
  </si>
  <si>
    <t>仮装経理に基づく控除額（３）</t>
  </si>
  <si>
    <t>利子割額の控除額　　　（４）</t>
  </si>
  <si>
    <r>
      <t xml:space="preserve"> 租税条約の実施に係る控除額</t>
    </r>
    <r>
      <rPr>
        <sz val="18"/>
        <color indexed="42"/>
        <rFont val="ＭＳ 明朝"/>
        <family val="1"/>
      </rPr>
      <t>（５）</t>
    </r>
  </si>
  <si>
    <t>差  引  法  人  税   額
(l）-（2）-（3）-（4）-(5)</t>
  </si>
  <si>
    <t>う　ち　連　結　分</t>
  </si>
  <si>
    <t>うち超過課税相当額</t>
  </si>
  <si>
    <t>－</t>
  </si>
  <si>
    <t>⑫／⑮
　　千円</t>
  </si>
  <si>
    <t>２．法　人　県　民　税　に　関　す　る　調</t>
  </si>
  <si>
    <t xml:space="preserve">
あ確
っ定
た申
も告
のの
①
　   千円</t>
  </si>
  <si>
    <t>うち連結分</t>
  </si>
  <si>
    <t>附表  資本金別法人税割額等に関する調（普通法人分）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</si>
</sst>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7"/>
      <color indexed="8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sz val="22"/>
      <name val="ＭＳ Ｐゴシック"/>
      <family val="3"/>
    </font>
    <font>
      <b/>
      <sz val="24"/>
      <color indexed="42"/>
      <name val="ＭＳ ゴシック"/>
      <family val="3"/>
    </font>
    <font>
      <sz val="20"/>
      <name val="ＭＳ Ｐゴシック"/>
      <family val="3"/>
    </font>
    <font>
      <b/>
      <sz val="20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b/>
      <sz val="18"/>
      <name val="ＭＳ ゴシック"/>
      <family val="3"/>
    </font>
    <font>
      <sz val="14"/>
      <color indexed="42"/>
      <name val="ＭＳ 明朝"/>
      <family val="1"/>
    </font>
    <font>
      <sz val="2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22"/>
      <color indexed="40"/>
      <name val="ＭＳ 明朝"/>
      <family val="1"/>
    </font>
    <font>
      <sz val="24"/>
      <name val="ＭＳ 明朝"/>
      <family val="1"/>
    </font>
    <font>
      <b/>
      <sz val="20"/>
      <name val="ＭＳ ゴシック"/>
      <family val="3"/>
    </font>
    <font>
      <b/>
      <sz val="22"/>
      <color indexed="42"/>
      <name val="ＭＳ ゴシック"/>
      <family val="3"/>
    </font>
    <font>
      <b/>
      <sz val="22"/>
      <name val="ＭＳ ゴシック"/>
      <family val="3"/>
    </font>
    <font>
      <b/>
      <sz val="14"/>
      <color indexed="42"/>
      <name val="ＭＳ ゴシック"/>
      <family val="3"/>
    </font>
    <font>
      <sz val="48"/>
      <name val="ＭＳ 明朝"/>
      <family val="1"/>
    </font>
    <font>
      <sz val="20"/>
      <color indexed="10"/>
      <name val="ＭＳ 明朝"/>
      <family val="1"/>
    </font>
    <font>
      <b/>
      <sz val="24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ck">
        <color indexed="8"/>
      </left>
      <right>
        <color indexed="63"/>
      </right>
      <top style="thick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ck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 style="thin"/>
      <right style="thin"/>
      <top style="thin"/>
      <bottom style="thick"/>
    </border>
    <border>
      <left style="thin"/>
      <right style="thick">
        <color indexed="8"/>
      </right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3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distributed" wrapText="1"/>
    </xf>
    <xf numFmtId="0" fontId="20" fillId="0" borderId="15" xfId="0" applyNumberFormat="1" applyFont="1" applyFill="1" applyBorder="1" applyAlignment="1">
      <alignment vertical="distributed" wrapText="1"/>
    </xf>
    <xf numFmtId="0" fontId="22" fillId="0" borderId="12" xfId="0" applyNumberFormat="1" applyFont="1" applyFill="1" applyBorder="1" applyAlignment="1">
      <alignment vertical="center" wrapText="1"/>
    </xf>
    <xf numFmtId="38" fontId="17" fillId="0" borderId="16" xfId="16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38" fontId="17" fillId="0" borderId="19" xfId="16" applyFont="1" applyFill="1" applyBorder="1" applyAlignment="1">
      <alignment vertical="center" shrinkToFi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23" fillId="0" borderId="2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23" xfId="0" applyNumberFormat="1" applyFont="1" applyFill="1" applyBorder="1" applyAlignment="1">
      <alignment vertical="center" wrapText="1"/>
    </xf>
    <xf numFmtId="0" fontId="23" fillId="0" borderId="24" xfId="0" applyNumberFormat="1" applyFont="1" applyFill="1" applyBorder="1" applyAlignment="1">
      <alignment vertical="center" wrapText="1"/>
    </xf>
    <xf numFmtId="38" fontId="17" fillId="0" borderId="0" xfId="16" applyFont="1" applyFill="1" applyBorder="1" applyAlignment="1">
      <alignment vertical="center" shrinkToFit="1"/>
    </xf>
    <xf numFmtId="38" fontId="17" fillId="0" borderId="0" xfId="16" applyFont="1" applyFill="1" applyBorder="1" applyAlignment="1">
      <alignment vertical="center" wrapText="1"/>
    </xf>
    <xf numFmtId="38" fontId="17" fillId="0" borderId="16" xfId="16" applyFont="1" applyFill="1" applyBorder="1" applyAlignment="1">
      <alignment vertical="center" wrapText="1"/>
    </xf>
    <xf numFmtId="38" fontId="17" fillId="0" borderId="19" xfId="16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wrapText="1"/>
    </xf>
    <xf numFmtId="187" fontId="17" fillId="0" borderId="25" xfId="16" applyNumberFormat="1" applyFont="1" applyFill="1" applyBorder="1" applyAlignment="1">
      <alignment vertical="center" wrapText="1"/>
    </xf>
    <xf numFmtId="187" fontId="29" fillId="0" borderId="25" xfId="16" applyNumberFormat="1" applyFont="1" applyFill="1" applyBorder="1" applyAlignment="1">
      <alignment vertical="center" wrapText="1"/>
    </xf>
    <xf numFmtId="187" fontId="17" fillId="0" borderId="0" xfId="16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>
      <alignment vertical="center" wrapText="1"/>
    </xf>
    <xf numFmtId="0" fontId="22" fillId="0" borderId="26" xfId="0" applyNumberFormat="1" applyFont="1" applyFill="1" applyBorder="1" applyAlignment="1">
      <alignment vertical="center" wrapText="1"/>
    </xf>
    <xf numFmtId="0" fontId="22" fillId="0" borderId="27" xfId="0" applyNumberFormat="1" applyFont="1" applyFill="1" applyBorder="1" applyAlignment="1">
      <alignment vertical="center" wrapText="1"/>
    </xf>
    <xf numFmtId="38" fontId="17" fillId="0" borderId="13" xfId="16" applyFont="1" applyFill="1" applyBorder="1" applyAlignment="1">
      <alignment vertical="center" wrapText="1"/>
    </xf>
    <xf numFmtId="0" fontId="16" fillId="0" borderId="28" xfId="0" applyNumberFormat="1" applyFont="1" applyFill="1" applyBorder="1" applyAlignment="1">
      <alignment vertical="center" wrapText="1"/>
    </xf>
    <xf numFmtId="38" fontId="34" fillId="0" borderId="0" xfId="16" applyFont="1" applyFill="1" applyBorder="1" applyAlignment="1">
      <alignment horizontal="right" vertical="center" wrapText="1"/>
    </xf>
    <xf numFmtId="38" fontId="34" fillId="0" borderId="0" xfId="16" applyFont="1" applyFill="1" applyBorder="1" applyAlignment="1">
      <alignment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wrapText="1"/>
    </xf>
    <xf numFmtId="0" fontId="22" fillId="0" borderId="15" xfId="0" applyNumberFormat="1" applyFont="1" applyFill="1" applyBorder="1" applyAlignment="1">
      <alignment wrapText="1"/>
    </xf>
    <xf numFmtId="0" fontId="23" fillId="0" borderId="26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38" fontId="29" fillId="0" borderId="16" xfId="16" applyFont="1" applyFill="1" applyBorder="1" applyAlignment="1">
      <alignment vertical="center" wrapText="1"/>
    </xf>
    <xf numFmtId="38" fontId="29" fillId="0" borderId="16" xfId="16" applyFont="1" applyFill="1" applyBorder="1" applyAlignment="1">
      <alignment vertical="center" shrinkToFit="1"/>
    </xf>
    <xf numFmtId="191" fontId="29" fillId="0" borderId="16" xfId="16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80" fontId="17" fillId="0" borderId="16" xfId="16" applyNumberFormat="1" applyFont="1" applyFill="1" applyBorder="1" applyAlignment="1">
      <alignment horizontal="right" vertical="center" wrapText="1" shrinkToFit="1"/>
    </xf>
    <xf numFmtId="180" fontId="17" fillId="0" borderId="16" xfId="16" applyNumberFormat="1" applyFont="1" applyFill="1" applyBorder="1" applyAlignment="1">
      <alignment vertical="center" wrapText="1" shrinkToFit="1"/>
    </xf>
    <xf numFmtId="180" fontId="29" fillId="0" borderId="16" xfId="16" applyNumberFormat="1" applyFont="1" applyFill="1" applyBorder="1" applyAlignment="1">
      <alignment vertical="center" wrapText="1" shrinkToFit="1"/>
    </xf>
    <xf numFmtId="180" fontId="17" fillId="0" borderId="19" xfId="16" applyNumberFormat="1" applyFont="1" applyFill="1" applyBorder="1" applyAlignment="1">
      <alignment horizontal="right" vertical="center" wrapText="1" shrinkToFit="1"/>
    </xf>
    <xf numFmtId="180" fontId="29" fillId="0" borderId="16" xfId="16" applyNumberFormat="1" applyFont="1" applyFill="1" applyBorder="1" applyAlignment="1">
      <alignment horizontal="right" vertical="center" wrapText="1" shrinkToFit="1"/>
    </xf>
    <xf numFmtId="180" fontId="5" fillId="0" borderId="16" xfId="16" applyNumberFormat="1" applyFont="1" applyFill="1" applyBorder="1" applyAlignment="1">
      <alignment horizontal="right" vertical="center" wrapText="1"/>
    </xf>
    <xf numFmtId="180" fontId="5" fillId="0" borderId="16" xfId="16" applyNumberFormat="1" applyFont="1" applyFill="1" applyBorder="1" applyAlignment="1">
      <alignment horizontal="right" vertical="center" wrapText="1" shrinkToFit="1"/>
    </xf>
    <xf numFmtId="180" fontId="26" fillId="0" borderId="16" xfId="16" applyNumberFormat="1" applyFont="1" applyFill="1" applyBorder="1" applyAlignment="1">
      <alignment vertical="center" wrapText="1" shrinkToFit="1"/>
    </xf>
    <xf numFmtId="180" fontId="5" fillId="0" borderId="16" xfId="16" applyNumberFormat="1" applyFont="1" applyFill="1" applyBorder="1" applyAlignment="1">
      <alignment vertical="center" wrapText="1" shrinkToFit="1"/>
    </xf>
    <xf numFmtId="0" fontId="32" fillId="0" borderId="0" xfId="0" applyFont="1" applyAlignment="1">
      <alignment vertical="center"/>
    </xf>
    <xf numFmtId="191" fontId="29" fillId="0" borderId="16" xfId="16" applyNumberFormat="1" applyFont="1" applyFill="1" applyBorder="1" applyAlignment="1">
      <alignment horizontal="right" vertical="center" wrapText="1" shrinkToFit="1"/>
    </xf>
    <xf numFmtId="180" fontId="29" fillId="0" borderId="30" xfId="16" applyNumberFormat="1" applyFont="1" applyFill="1" applyBorder="1" applyAlignment="1">
      <alignment horizontal="right" vertical="center" wrapText="1" shrinkToFit="1"/>
    </xf>
    <xf numFmtId="38" fontId="29" fillId="0" borderId="30" xfId="16" applyFont="1" applyFill="1" applyBorder="1" applyAlignment="1">
      <alignment vertical="center" wrapText="1"/>
    </xf>
    <xf numFmtId="38" fontId="29" fillId="0" borderId="30" xfId="16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80" fontId="29" fillId="0" borderId="0" xfId="16" applyNumberFormat="1" applyFont="1" applyFill="1" applyBorder="1" applyAlignment="1">
      <alignment horizontal="right" vertical="center" wrapText="1" shrinkToFit="1"/>
    </xf>
    <xf numFmtId="180" fontId="30" fillId="0" borderId="0" xfId="16" applyNumberFormat="1" applyFont="1" applyFill="1" applyBorder="1" applyAlignment="1">
      <alignment horizontal="right" vertical="center" wrapText="1" shrinkToFit="1"/>
    </xf>
    <xf numFmtId="38" fontId="29" fillId="0" borderId="0" xfId="16" applyFont="1" applyFill="1" applyBorder="1" applyAlignment="1">
      <alignment vertical="center" wrapText="1"/>
    </xf>
    <xf numFmtId="38" fontId="29" fillId="0" borderId="13" xfId="16" applyFont="1" applyFill="1" applyBorder="1" applyAlignment="1">
      <alignment vertical="center" shrinkToFit="1"/>
    </xf>
    <xf numFmtId="38" fontId="29" fillId="0" borderId="0" xfId="16" applyFont="1" applyFill="1" applyBorder="1" applyAlignment="1">
      <alignment horizontal="right" vertical="center" shrinkToFit="1"/>
    </xf>
    <xf numFmtId="180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38" fontId="29" fillId="0" borderId="0" xfId="16" applyFont="1" applyFill="1" applyBorder="1" applyAlignment="1">
      <alignment horizontal="right" vertical="center" wrapText="1" shrinkToFit="1"/>
    </xf>
    <xf numFmtId="38" fontId="30" fillId="0" borderId="0" xfId="0" applyNumberFormat="1" applyFont="1" applyFill="1" applyBorder="1" applyAlignment="1">
      <alignment horizontal="right" vertical="center" wrapText="1"/>
    </xf>
    <xf numFmtId="187" fontId="29" fillId="0" borderId="0" xfId="16" applyNumberFormat="1" applyFont="1" applyFill="1" applyBorder="1" applyAlignment="1">
      <alignment vertical="center" wrapText="1"/>
    </xf>
    <xf numFmtId="38" fontId="21" fillId="0" borderId="0" xfId="16" applyFont="1" applyFill="1" applyBorder="1" applyAlignment="1">
      <alignment vertical="center" wrapText="1"/>
    </xf>
    <xf numFmtId="38" fontId="30" fillId="0" borderId="20" xfId="0" applyNumberFormat="1" applyFont="1" applyFill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right" vertical="center" wrapText="1"/>
    </xf>
    <xf numFmtId="38" fontId="30" fillId="0" borderId="20" xfId="16" applyFont="1" applyFill="1" applyBorder="1" applyAlignment="1">
      <alignment horizontal="right" vertical="center" wrapText="1"/>
    </xf>
    <xf numFmtId="182" fontId="29" fillId="0" borderId="20" xfId="16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13" xfId="0" applyNumberFormat="1" applyFont="1" applyFill="1" applyBorder="1" applyAlignment="1">
      <alignment horizontal="center" wrapText="1"/>
    </xf>
    <xf numFmtId="0" fontId="22" fillId="0" borderId="34" xfId="0" applyNumberFormat="1" applyFont="1" applyFill="1" applyBorder="1" applyAlignment="1">
      <alignment horizontal="center" wrapText="1"/>
    </xf>
    <xf numFmtId="0" fontId="22" fillId="0" borderId="35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wrapText="1"/>
    </xf>
    <xf numFmtId="0" fontId="22" fillId="0" borderId="36" xfId="0" applyNumberFormat="1" applyFont="1" applyFill="1" applyBorder="1" applyAlignment="1">
      <alignment horizontal="center" wrapText="1"/>
    </xf>
    <xf numFmtId="0" fontId="22" fillId="0" borderId="37" xfId="0" applyNumberFormat="1" applyFont="1" applyFill="1" applyBorder="1" applyAlignment="1">
      <alignment horizontal="center" wrapText="1"/>
    </xf>
    <xf numFmtId="0" fontId="22" fillId="0" borderId="38" xfId="0" applyNumberFormat="1" applyFont="1" applyFill="1" applyBorder="1" applyAlignment="1">
      <alignment horizontal="center" wrapText="1"/>
    </xf>
    <xf numFmtId="0" fontId="22" fillId="0" borderId="27" xfId="0" applyNumberFormat="1" applyFont="1" applyFill="1" applyBorder="1" applyAlignment="1">
      <alignment horizontal="center" wrapText="1"/>
    </xf>
    <xf numFmtId="0" fontId="22" fillId="0" borderId="39" xfId="0" applyNumberFormat="1" applyFont="1" applyFill="1" applyBorder="1" applyAlignment="1">
      <alignment horizontal="center" wrapText="1"/>
    </xf>
    <xf numFmtId="0" fontId="22" fillId="0" borderId="15" xfId="0" applyNumberFormat="1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>
      <alignment horizontal="center" wrapText="1"/>
    </xf>
    <xf numFmtId="0" fontId="23" fillId="0" borderId="38" xfId="0" applyNumberFormat="1" applyFont="1" applyFill="1" applyBorder="1" applyAlignment="1">
      <alignment horizontal="center" wrapText="1"/>
    </xf>
    <xf numFmtId="0" fontId="23" fillId="0" borderId="36" xfId="0" applyNumberFormat="1" applyFont="1" applyFill="1" applyBorder="1" applyAlignment="1">
      <alignment horizontal="center" wrapText="1"/>
    </xf>
    <xf numFmtId="0" fontId="23" fillId="0" borderId="35" xfId="0" applyNumberFormat="1" applyFont="1" applyFill="1" applyBorder="1" applyAlignment="1">
      <alignment horizontal="center" wrapText="1"/>
    </xf>
    <xf numFmtId="0" fontId="22" fillId="0" borderId="40" xfId="0" applyNumberFormat="1" applyFont="1" applyFill="1" applyBorder="1" applyAlignment="1">
      <alignment horizontal="center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80" fontId="29" fillId="0" borderId="16" xfId="16" applyNumberFormat="1" applyFont="1" applyFill="1" applyBorder="1" applyAlignment="1">
      <alignment horizontal="right" vertical="center" wrapText="1" shrinkToFit="1"/>
    </xf>
    <xf numFmtId="180" fontId="17" fillId="0" borderId="16" xfId="16" applyNumberFormat="1" applyFont="1" applyFill="1" applyBorder="1" applyAlignment="1">
      <alignment horizontal="right" vertical="center" wrapText="1" shrinkToFit="1"/>
    </xf>
    <xf numFmtId="180" fontId="17" fillId="0" borderId="16" xfId="16" applyNumberFormat="1" applyFont="1" applyFill="1" applyBorder="1" applyAlignment="1">
      <alignment vertical="center" wrapText="1" shrinkToFit="1"/>
    </xf>
    <xf numFmtId="180" fontId="21" fillId="0" borderId="16" xfId="16" applyNumberFormat="1" applyFont="1" applyFill="1" applyBorder="1" applyAlignment="1">
      <alignment vertical="center" wrapText="1" shrinkToFit="1"/>
    </xf>
    <xf numFmtId="38" fontId="18" fillId="0" borderId="41" xfId="16" applyFont="1" applyFill="1" applyBorder="1" applyAlignment="1">
      <alignment horizontal="right" vertical="center" wrapText="1"/>
    </xf>
    <xf numFmtId="0" fontId="25" fillId="0" borderId="42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horizontal="left" vertical="center" wrapText="1"/>
    </xf>
    <xf numFmtId="38" fontId="7" fillId="0" borderId="41" xfId="16" applyFont="1" applyFill="1" applyBorder="1" applyAlignment="1">
      <alignment horizontal="right" vertic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16" fillId="0" borderId="44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distributed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distributed" wrapText="1"/>
    </xf>
    <xf numFmtId="0" fontId="23" fillId="0" borderId="33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2" fillId="0" borderId="33" xfId="0" applyNumberFormat="1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180" fontId="21" fillId="0" borderId="16" xfId="16" applyNumberFormat="1" applyFont="1" applyFill="1" applyBorder="1" applyAlignment="1">
      <alignment horizontal="right" vertical="center" wrapText="1" shrinkToFit="1"/>
    </xf>
    <xf numFmtId="180" fontId="26" fillId="0" borderId="16" xfId="16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80" fontId="5" fillId="0" borderId="42" xfId="16" applyNumberFormat="1" applyFont="1" applyFill="1" applyBorder="1" applyAlignment="1">
      <alignment horizontal="right" vertical="center" wrapText="1" shrinkToFit="1"/>
    </xf>
    <xf numFmtId="180" fontId="5" fillId="0" borderId="29" xfId="16" applyNumberFormat="1" applyFont="1" applyFill="1" applyBorder="1" applyAlignment="1">
      <alignment horizontal="right" vertical="center" wrapText="1" shrinkToFit="1"/>
    </xf>
    <xf numFmtId="180" fontId="29" fillId="0" borderId="16" xfId="16" applyNumberFormat="1" applyFont="1" applyFill="1" applyBorder="1" applyAlignment="1">
      <alignment vertical="center" wrapText="1" shrinkToFit="1"/>
    </xf>
    <xf numFmtId="180" fontId="30" fillId="0" borderId="16" xfId="16" applyNumberFormat="1" applyFont="1" applyFill="1" applyBorder="1" applyAlignment="1">
      <alignment vertical="center" wrapText="1" shrinkToFit="1"/>
    </xf>
    <xf numFmtId="180" fontId="30" fillId="0" borderId="16" xfId="16" applyNumberFormat="1" applyFont="1" applyFill="1" applyBorder="1" applyAlignment="1">
      <alignment horizontal="right" vertical="center" wrapText="1" shrinkToFit="1"/>
    </xf>
    <xf numFmtId="0" fontId="25" fillId="0" borderId="45" xfId="0" applyNumberFormat="1" applyFont="1" applyFill="1" applyBorder="1" applyAlignment="1">
      <alignment horizontal="justify" vertical="center" wrapText="1"/>
    </xf>
    <xf numFmtId="0" fontId="13" fillId="0" borderId="40" xfId="0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180" fontId="17" fillId="0" borderId="19" xfId="16" applyNumberFormat="1" applyFont="1" applyFill="1" applyBorder="1" applyAlignment="1">
      <alignment horizontal="right" vertical="center" wrapText="1" shrinkToFit="1"/>
    </xf>
    <xf numFmtId="180" fontId="21" fillId="0" borderId="19" xfId="16" applyNumberFormat="1" applyFont="1" applyFill="1" applyBorder="1" applyAlignment="1">
      <alignment horizontal="right" vertical="center" wrapText="1" shrinkToFit="1"/>
    </xf>
    <xf numFmtId="0" fontId="22" fillId="0" borderId="47" xfId="0" applyNumberFormat="1" applyFont="1" applyFill="1" applyBorder="1" applyAlignment="1">
      <alignment horizontal="left" vertical="center" wrapText="1"/>
    </xf>
    <xf numFmtId="0" fontId="22" fillId="0" borderId="48" xfId="0" applyNumberFormat="1" applyFont="1" applyFill="1" applyBorder="1" applyAlignment="1">
      <alignment horizontal="left" vertical="center" wrapText="1"/>
    </xf>
    <xf numFmtId="0" fontId="22" fillId="0" borderId="49" xfId="0" applyNumberFormat="1" applyFont="1" applyFill="1" applyBorder="1" applyAlignment="1">
      <alignment horizontal="left" vertical="center" wrapText="1"/>
    </xf>
    <xf numFmtId="180" fontId="5" fillId="0" borderId="16" xfId="16" applyNumberFormat="1" applyFont="1" applyFill="1" applyBorder="1" applyAlignment="1">
      <alignment horizontal="right" vertical="center" wrapText="1" shrinkToFit="1"/>
    </xf>
    <xf numFmtId="180" fontId="19" fillId="0" borderId="16" xfId="16" applyNumberFormat="1" applyFont="1" applyFill="1" applyBorder="1" applyAlignment="1">
      <alignment horizontal="right" vertical="center" wrapText="1" shrinkToFit="1"/>
    </xf>
    <xf numFmtId="0" fontId="5" fillId="0" borderId="45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180" fontId="29" fillId="0" borderId="30" xfId="16" applyNumberFormat="1" applyFont="1" applyFill="1" applyBorder="1" applyAlignment="1">
      <alignment horizontal="right" vertical="center" wrapText="1" shrinkToFit="1"/>
    </xf>
    <xf numFmtId="180" fontId="30" fillId="0" borderId="30" xfId="16" applyNumberFormat="1" applyFont="1" applyFill="1" applyBorder="1" applyAlignment="1">
      <alignment horizontal="right" vertical="center" wrapText="1" shrinkToFi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distributed" vertical="center" wrapText="1"/>
    </xf>
    <xf numFmtId="0" fontId="27" fillId="0" borderId="14" xfId="0" applyFont="1" applyFill="1" applyBorder="1" applyAlignment="1">
      <alignment horizontal="distributed" vertical="center" wrapText="1"/>
    </xf>
    <xf numFmtId="0" fontId="27" fillId="0" borderId="14" xfId="0" applyFont="1" applyFill="1" applyBorder="1" applyAlignment="1">
      <alignment horizontal="center" vertical="center" wrapText="1"/>
    </xf>
    <xf numFmtId="38" fontId="27" fillId="0" borderId="41" xfId="16" applyFont="1" applyFill="1" applyBorder="1" applyAlignment="1">
      <alignment horizontal="right" vertical="center" wrapText="1"/>
    </xf>
    <xf numFmtId="0" fontId="16" fillId="0" borderId="2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51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18" fillId="0" borderId="52" xfId="16" applyFont="1" applyFill="1" applyBorder="1" applyAlignment="1">
      <alignment horizontal="right" vertical="center" wrapText="1"/>
    </xf>
    <xf numFmtId="0" fontId="16" fillId="0" borderId="43" xfId="0" applyNumberFormat="1" applyFont="1" applyFill="1" applyBorder="1" applyAlignment="1">
      <alignment horizontal="distributed" vertical="center" wrapText="1"/>
    </xf>
    <xf numFmtId="0" fontId="16" fillId="0" borderId="18" xfId="0" applyNumberFormat="1" applyFont="1" applyFill="1" applyBorder="1" applyAlignment="1">
      <alignment horizontal="distributed" vertical="center" wrapText="1"/>
    </xf>
    <xf numFmtId="38" fontId="34" fillId="0" borderId="41" xfId="16" applyFont="1" applyFill="1" applyBorder="1" applyAlignment="1">
      <alignment horizontal="right" vertical="center" wrapText="1"/>
    </xf>
    <xf numFmtId="38" fontId="27" fillId="0" borderId="52" xfId="16" applyFont="1" applyFill="1" applyBorder="1" applyAlignment="1">
      <alignment horizontal="right" vertical="center" wrapText="1"/>
    </xf>
    <xf numFmtId="180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38" fontId="21" fillId="0" borderId="16" xfId="0" applyNumberFormat="1" applyFont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180" fontId="21" fillId="0" borderId="16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180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38" fontId="17" fillId="0" borderId="16" xfId="16" applyFont="1" applyFill="1" applyBorder="1" applyAlignment="1">
      <alignment vertical="center" shrinkToFit="1"/>
    </xf>
    <xf numFmtId="38" fontId="26" fillId="0" borderId="16" xfId="16" applyFont="1" applyFill="1" applyBorder="1" applyAlignment="1">
      <alignment horizontal="right" vertical="center" shrinkToFi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54" xfId="0" applyNumberFormat="1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 wrapText="1"/>
    </xf>
    <xf numFmtId="38" fontId="26" fillId="0" borderId="1" xfId="16" applyFont="1" applyFill="1" applyBorder="1" applyAlignment="1">
      <alignment horizontal="right" vertical="center" shrinkToFit="1"/>
    </xf>
    <xf numFmtId="38" fontId="17" fillId="0" borderId="1" xfId="16" applyFont="1" applyFill="1" applyBorder="1" applyAlignment="1">
      <alignment horizontal="right" vertical="center" shrinkToFit="1"/>
    </xf>
    <xf numFmtId="38" fontId="17" fillId="0" borderId="19" xfId="16" applyFont="1" applyFill="1" applyBorder="1" applyAlignment="1">
      <alignment horizontal="center" vertical="center" wrapText="1"/>
    </xf>
    <xf numFmtId="38" fontId="21" fillId="0" borderId="16" xfId="0" applyNumberFormat="1" applyFont="1" applyBorder="1" applyAlignment="1">
      <alignment horizontal="right" vertical="center" wrapText="1"/>
    </xf>
    <xf numFmtId="0" fontId="22" fillId="0" borderId="55" xfId="0" applyNumberFormat="1" applyFont="1" applyFill="1" applyBorder="1" applyAlignment="1">
      <alignment horizontal="center" vertical="center" wrapText="1"/>
    </xf>
    <xf numFmtId="0" fontId="22" fillId="0" borderId="56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38" fontId="17" fillId="0" borderId="16" xfId="16" applyFont="1" applyFill="1" applyBorder="1" applyAlignment="1">
      <alignment horizontal="right" vertical="center" wrapText="1"/>
    </xf>
    <xf numFmtId="38" fontId="17" fillId="0" borderId="42" xfId="16" applyFont="1" applyFill="1" applyBorder="1" applyAlignment="1">
      <alignment horizontal="right" vertical="center" shrinkToFit="1"/>
    </xf>
    <xf numFmtId="38" fontId="17" fillId="0" borderId="29" xfId="16" applyFont="1" applyFill="1" applyBorder="1" applyAlignment="1">
      <alignment horizontal="right" vertical="center" shrinkToFit="1"/>
    </xf>
    <xf numFmtId="38" fontId="17" fillId="0" borderId="16" xfId="16" applyFont="1" applyFill="1" applyBorder="1" applyAlignment="1">
      <alignment horizontal="right" vertical="center" shrinkToFit="1"/>
    </xf>
    <xf numFmtId="38" fontId="21" fillId="0" borderId="16" xfId="16" applyFont="1" applyFill="1" applyBorder="1" applyAlignment="1">
      <alignment horizontal="right" vertical="center" wrapText="1"/>
    </xf>
    <xf numFmtId="180" fontId="19" fillId="0" borderId="16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180" fontId="30" fillId="0" borderId="30" xfId="0" applyNumberFormat="1" applyFont="1" applyFill="1" applyBorder="1" applyAlignment="1">
      <alignment horizontal="right" vertical="center" wrapText="1"/>
    </xf>
    <xf numFmtId="0" fontId="30" fillId="0" borderId="30" xfId="0" applyFont="1" applyFill="1" applyBorder="1" applyAlignment="1">
      <alignment horizontal="right" vertical="center" wrapText="1"/>
    </xf>
    <xf numFmtId="182" fontId="17" fillId="0" borderId="16" xfId="16" applyNumberFormat="1" applyFont="1" applyFill="1" applyBorder="1" applyAlignment="1">
      <alignment horizontal="right" vertical="center" wrapText="1"/>
    </xf>
    <xf numFmtId="182" fontId="17" fillId="0" borderId="42" xfId="16" applyNumberFormat="1" applyFont="1" applyFill="1" applyBorder="1" applyAlignment="1">
      <alignment horizontal="right" vertical="center" wrapText="1"/>
    </xf>
    <xf numFmtId="38" fontId="29" fillId="0" borderId="16" xfId="16" applyFont="1" applyFill="1" applyBorder="1" applyAlignment="1">
      <alignment horizontal="right" vertical="center" shrinkToFit="1"/>
    </xf>
    <xf numFmtId="38" fontId="29" fillId="0" borderId="42" xfId="16" applyFont="1" applyFill="1" applyBorder="1" applyAlignment="1">
      <alignment horizontal="right" vertical="center" wrapText="1" shrinkToFit="1"/>
    </xf>
    <xf numFmtId="38" fontId="29" fillId="0" borderId="29" xfId="16" applyFont="1" applyFill="1" applyBorder="1" applyAlignment="1">
      <alignment horizontal="right" vertical="center" wrapText="1" shrinkToFit="1"/>
    </xf>
    <xf numFmtId="182" fontId="29" fillId="0" borderId="16" xfId="16" applyNumberFormat="1" applyFont="1" applyFill="1" applyBorder="1" applyAlignment="1">
      <alignment horizontal="right" vertical="center" wrapText="1"/>
    </xf>
    <xf numFmtId="182" fontId="29" fillId="0" borderId="42" xfId="16" applyNumberFormat="1" applyFont="1" applyFill="1" applyBorder="1" applyAlignment="1">
      <alignment horizontal="right" vertical="center" wrapText="1"/>
    </xf>
    <xf numFmtId="38" fontId="29" fillId="0" borderId="16" xfId="16" applyFont="1" applyFill="1" applyBorder="1" applyAlignment="1">
      <alignment horizontal="right" vertical="center" wrapText="1"/>
    </xf>
    <xf numFmtId="182" fontId="17" fillId="0" borderId="16" xfId="16" applyNumberFormat="1" applyFont="1" applyFill="1" applyBorder="1" applyAlignment="1">
      <alignment horizontal="center" vertical="center" wrapText="1"/>
    </xf>
    <xf numFmtId="182" fontId="17" fillId="0" borderId="42" xfId="16" applyNumberFormat="1" applyFont="1" applyFill="1" applyBorder="1" applyAlignment="1">
      <alignment horizontal="center" vertical="center" wrapText="1"/>
    </xf>
    <xf numFmtId="38" fontId="37" fillId="0" borderId="16" xfId="0" applyNumberFormat="1" applyFont="1" applyFill="1" applyBorder="1" applyAlignment="1">
      <alignment horizontal="center" vertical="center"/>
    </xf>
    <xf numFmtId="38" fontId="30" fillId="0" borderId="42" xfId="0" applyNumberFormat="1" applyFont="1" applyFill="1" applyBorder="1" applyAlignment="1">
      <alignment horizontal="right" vertical="center" wrapText="1"/>
    </xf>
    <xf numFmtId="38" fontId="30" fillId="0" borderId="29" xfId="0" applyNumberFormat="1" applyFont="1" applyFill="1" applyBorder="1" applyAlignment="1">
      <alignment horizontal="right" vertical="center" wrapText="1"/>
    </xf>
    <xf numFmtId="38" fontId="21" fillId="0" borderId="42" xfId="0" applyNumberFormat="1" applyFont="1" applyBorder="1" applyAlignment="1">
      <alignment horizontal="right" vertical="center" wrapText="1"/>
    </xf>
    <xf numFmtId="38" fontId="21" fillId="0" borderId="29" xfId="0" applyNumberFormat="1" applyFont="1" applyBorder="1" applyAlignment="1">
      <alignment horizontal="right" vertical="center" wrapText="1"/>
    </xf>
    <xf numFmtId="38" fontId="17" fillId="0" borderId="42" xfId="16" applyFont="1" applyFill="1" applyBorder="1" applyAlignment="1">
      <alignment horizontal="right" vertical="center" wrapText="1"/>
    </xf>
    <xf numFmtId="38" fontId="17" fillId="0" borderId="29" xfId="16" applyFont="1" applyFill="1" applyBorder="1" applyAlignment="1">
      <alignment horizontal="right" vertical="center" wrapText="1"/>
    </xf>
    <xf numFmtId="0" fontId="22" fillId="0" borderId="22" xfId="0" applyNumberFormat="1" applyFont="1" applyFill="1" applyBorder="1" applyAlignment="1">
      <alignment horizontal="center" wrapText="1"/>
    </xf>
    <xf numFmtId="0" fontId="22" fillId="0" borderId="54" xfId="0" applyNumberFormat="1" applyFont="1" applyFill="1" applyBorder="1" applyAlignment="1">
      <alignment horizontal="center" wrapText="1"/>
    </xf>
    <xf numFmtId="38" fontId="17" fillId="0" borderId="57" xfId="16" applyFont="1" applyFill="1" applyBorder="1" applyAlignment="1">
      <alignment horizontal="center" vertical="center" wrapText="1"/>
    </xf>
    <xf numFmtId="180" fontId="38" fillId="0" borderId="16" xfId="0" applyNumberFormat="1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38" fontId="5" fillId="0" borderId="42" xfId="16" applyFont="1" applyFill="1" applyBorder="1" applyAlignment="1">
      <alignment horizontal="right" vertical="center" wrapText="1" shrinkToFit="1"/>
    </xf>
    <xf numFmtId="38" fontId="5" fillId="0" borderId="29" xfId="16" applyFont="1" applyFill="1" applyBorder="1" applyAlignment="1">
      <alignment horizontal="right" vertical="center" wrapText="1" shrinkToFit="1"/>
    </xf>
    <xf numFmtId="38" fontId="29" fillId="0" borderId="30" xfId="16" applyFont="1" applyFill="1" applyBorder="1" applyAlignment="1">
      <alignment horizontal="right" vertical="center" shrinkToFit="1"/>
    </xf>
    <xf numFmtId="0" fontId="18" fillId="0" borderId="16" xfId="0" applyNumberFormat="1" applyFont="1" applyFill="1" applyBorder="1" applyAlignment="1">
      <alignment horizontal="center" vertical="center" wrapText="1"/>
    </xf>
    <xf numFmtId="38" fontId="17" fillId="0" borderId="19" xfId="16" applyFont="1" applyFill="1" applyBorder="1" applyAlignment="1">
      <alignment horizontal="right" vertical="center" shrinkToFit="1"/>
    </xf>
    <xf numFmtId="38" fontId="29" fillId="0" borderId="16" xfId="16" applyFont="1" applyFill="1" applyBorder="1" applyAlignment="1">
      <alignment horizontal="right" vertical="center" wrapText="1" shrinkToFit="1"/>
    </xf>
    <xf numFmtId="38" fontId="17" fillId="0" borderId="19" xfId="16" applyFont="1" applyFill="1" applyBorder="1" applyAlignment="1">
      <alignment horizontal="center" vertical="center" shrinkToFit="1"/>
    </xf>
    <xf numFmtId="180" fontId="21" fillId="0" borderId="19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38" fontId="29" fillId="0" borderId="42" xfId="16" applyFont="1" applyFill="1" applyBorder="1" applyAlignment="1">
      <alignment horizontal="right" vertical="center" wrapText="1"/>
    </xf>
    <xf numFmtId="38" fontId="29" fillId="0" borderId="29" xfId="16" applyFont="1" applyFill="1" applyBorder="1" applyAlignment="1">
      <alignment horizontal="right" vertical="center" wrapText="1"/>
    </xf>
    <xf numFmtId="38" fontId="30" fillId="0" borderId="16" xfId="0" applyNumberFormat="1" applyFont="1" applyFill="1" applyBorder="1" applyAlignment="1">
      <alignment horizontal="right" vertical="center"/>
    </xf>
    <xf numFmtId="38" fontId="30" fillId="0" borderId="16" xfId="16" applyFont="1" applyFill="1" applyBorder="1" applyAlignment="1">
      <alignment horizontal="right" vertical="center" wrapText="1"/>
    </xf>
    <xf numFmtId="38" fontId="29" fillId="0" borderId="28" xfId="16" applyFont="1" applyFill="1" applyBorder="1" applyAlignment="1">
      <alignment horizontal="right" vertical="center" wrapText="1"/>
    </xf>
    <xf numFmtId="38" fontId="17" fillId="0" borderId="28" xfId="16" applyFont="1" applyFill="1" applyBorder="1" applyAlignment="1">
      <alignment horizontal="right" vertical="center" wrapText="1"/>
    </xf>
    <xf numFmtId="180" fontId="30" fillId="0" borderId="16" xfId="0" applyNumberFormat="1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right" vertical="center" wrapText="1"/>
    </xf>
    <xf numFmtId="38" fontId="30" fillId="0" borderId="40" xfId="16" applyFont="1" applyFill="1" applyBorder="1" applyAlignment="1">
      <alignment horizontal="right" vertical="center" wrapText="1"/>
    </xf>
    <xf numFmtId="182" fontId="29" fillId="0" borderId="40" xfId="16" applyNumberFormat="1" applyFont="1" applyFill="1" applyBorder="1" applyAlignment="1">
      <alignment horizontal="right" vertical="center" wrapText="1"/>
    </xf>
    <xf numFmtId="182" fontId="29" fillId="0" borderId="37" xfId="16" applyNumberFormat="1" applyFont="1" applyFill="1" applyBorder="1" applyAlignment="1">
      <alignment horizontal="right" vertical="center" wrapText="1"/>
    </xf>
    <xf numFmtId="38" fontId="29" fillId="0" borderId="30" xfId="16" applyFont="1" applyFill="1" applyBorder="1" applyAlignment="1">
      <alignment horizontal="right" vertical="center" wrapText="1" shrinkToFit="1"/>
    </xf>
    <xf numFmtId="38" fontId="30" fillId="0" borderId="51" xfId="0" applyNumberFormat="1" applyFont="1" applyFill="1" applyBorder="1" applyAlignment="1">
      <alignment horizontal="right" vertical="center" wrapText="1"/>
    </xf>
    <xf numFmtId="0" fontId="30" fillId="0" borderId="58" xfId="0" applyFont="1" applyFill="1" applyBorder="1" applyAlignment="1">
      <alignment horizontal="right" vertical="center" wrapText="1"/>
    </xf>
    <xf numFmtId="38" fontId="30" fillId="0" borderId="30" xfId="0" applyNumberFormat="1" applyFont="1" applyFill="1" applyBorder="1" applyAlignment="1">
      <alignment horizontal="right" vertical="center" wrapText="1"/>
    </xf>
    <xf numFmtId="38" fontId="30" fillId="0" borderId="40" xfId="0" applyNumberFormat="1" applyFont="1" applyFill="1" applyBorder="1" applyAlignment="1">
      <alignment horizontal="right" vertical="center" wrapText="1"/>
    </xf>
    <xf numFmtId="0" fontId="30" fillId="0" borderId="40" xfId="0" applyFont="1" applyFill="1" applyBorder="1" applyAlignment="1">
      <alignment horizontal="right" vertical="center" wrapText="1"/>
    </xf>
    <xf numFmtId="38" fontId="7" fillId="0" borderId="59" xfId="16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distributed" vertical="center" wrapText="1"/>
    </xf>
    <xf numFmtId="0" fontId="18" fillId="0" borderId="11" xfId="0" applyNumberFormat="1" applyFont="1" applyFill="1" applyBorder="1" applyAlignment="1">
      <alignment horizontal="distributed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22" fillId="0" borderId="60" xfId="0" applyNumberFormat="1" applyFont="1" applyFill="1" applyBorder="1" applyAlignment="1">
      <alignment horizontal="distributed" vertical="center" wrapText="1"/>
    </xf>
    <xf numFmtId="0" fontId="22" fillId="0" borderId="55" xfId="0" applyNumberFormat="1" applyFont="1" applyFill="1" applyBorder="1" applyAlignment="1">
      <alignment horizontal="distributed" vertical="center" wrapText="1"/>
    </xf>
    <xf numFmtId="0" fontId="22" fillId="0" borderId="61" xfId="0" applyNumberFormat="1" applyFont="1" applyFill="1" applyBorder="1" applyAlignment="1">
      <alignment horizontal="distributed" vertical="center" wrapText="1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62" xfId="0" applyNumberFormat="1" applyFont="1" applyFill="1" applyBorder="1" applyAlignment="1">
      <alignment horizontal="center" vertical="center" wrapText="1"/>
    </xf>
    <xf numFmtId="0" fontId="18" fillId="0" borderId="55" xfId="0" applyNumberFormat="1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38" fontId="7" fillId="0" borderId="63" xfId="16" applyFont="1" applyFill="1" applyBorder="1" applyAlignment="1">
      <alignment horizontal="right" vertical="center" wrapText="1"/>
    </xf>
    <xf numFmtId="38" fontId="7" fillId="0" borderId="64" xfId="16" applyFont="1" applyFill="1" applyBorder="1" applyAlignment="1">
      <alignment horizontal="right" vertical="center" wrapText="1"/>
    </xf>
    <xf numFmtId="180" fontId="21" fillId="0" borderId="42" xfId="0" applyNumberFormat="1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180" fontId="28" fillId="0" borderId="42" xfId="0" applyNumberFormat="1" applyFont="1" applyFill="1" applyBorder="1" applyAlignment="1">
      <alignment horizontal="right" vertical="center" wrapText="1"/>
    </xf>
    <xf numFmtId="0" fontId="28" fillId="0" borderId="29" xfId="0" applyFont="1" applyFill="1" applyBorder="1" applyAlignment="1">
      <alignment horizontal="right" vertical="center" wrapText="1"/>
    </xf>
    <xf numFmtId="180" fontId="30" fillId="0" borderId="42" xfId="0" applyNumberFormat="1" applyFont="1" applyFill="1" applyBorder="1" applyAlignment="1">
      <alignment vertical="center" wrapText="1"/>
    </xf>
    <xf numFmtId="0" fontId="30" fillId="0" borderId="29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44</xdr:row>
      <xdr:rowOff>0</xdr:rowOff>
    </xdr:from>
    <xdr:to>
      <xdr:col>12</xdr:col>
      <xdr:colOff>238125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320897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ぺ)－</a:t>
          </a:r>
        </a:p>
      </xdr:txBody>
    </xdr:sp>
    <xdr:clientData/>
  </xdr:twoCellAnchor>
  <xdr:twoCellAnchor>
    <xdr:from>
      <xdr:col>25</xdr:col>
      <xdr:colOff>381000</xdr:colOff>
      <xdr:row>6</xdr:row>
      <xdr:rowOff>142875</xdr:rowOff>
    </xdr:from>
    <xdr:to>
      <xdr:col>25</xdr:col>
      <xdr:colOff>723900</xdr:colOff>
      <xdr:row>8</xdr:row>
      <xdr:rowOff>1666875</xdr:rowOff>
    </xdr:to>
    <xdr:sp>
      <xdr:nvSpPr>
        <xdr:cNvPr id="2" name="Rectangle 2"/>
        <xdr:cNvSpPr>
          <a:spLocks/>
        </xdr:cNvSpPr>
      </xdr:nvSpPr>
      <xdr:spPr>
        <a:xfrm>
          <a:off x="22040850" y="2171700"/>
          <a:ext cx="3429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前年度に収入したもの</a:t>
          </a:r>
        </a:p>
      </xdr:txBody>
    </xdr:sp>
    <xdr:clientData/>
  </xdr:twoCellAnchor>
  <xdr:twoCellAnchor>
    <xdr:from>
      <xdr:col>25</xdr:col>
      <xdr:colOff>914400</xdr:colOff>
      <xdr:row>6</xdr:row>
      <xdr:rowOff>76200</xdr:rowOff>
    </xdr:from>
    <xdr:to>
      <xdr:col>25</xdr:col>
      <xdr:colOff>1285875</xdr:colOff>
      <xdr:row>8</xdr:row>
      <xdr:rowOff>1828800</xdr:rowOff>
    </xdr:to>
    <xdr:sp>
      <xdr:nvSpPr>
        <xdr:cNvPr id="3" name="Rectangle 3"/>
        <xdr:cNvSpPr>
          <a:spLocks/>
        </xdr:cNvSpPr>
      </xdr:nvSpPr>
      <xdr:spPr>
        <a:xfrm>
          <a:off x="22574250" y="2105025"/>
          <a:ext cx="37147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中間納付額の歳出還付額</a:t>
          </a:r>
        </a:p>
      </xdr:txBody>
    </xdr:sp>
    <xdr:clientData/>
  </xdr:twoCellAnchor>
  <xdr:twoCellAnchor>
    <xdr:from>
      <xdr:col>27</xdr:col>
      <xdr:colOff>38100</xdr:colOff>
      <xdr:row>6</xdr:row>
      <xdr:rowOff>152400</xdr:rowOff>
    </xdr:from>
    <xdr:to>
      <xdr:col>27</xdr:col>
      <xdr:colOff>476250</xdr:colOff>
      <xdr:row>8</xdr:row>
      <xdr:rowOff>762000</xdr:rowOff>
    </xdr:to>
    <xdr:sp>
      <xdr:nvSpPr>
        <xdr:cNvPr id="4" name="Rectangle 4"/>
        <xdr:cNvSpPr>
          <a:spLocks/>
        </xdr:cNvSpPr>
      </xdr:nvSpPr>
      <xdr:spPr>
        <a:xfrm>
          <a:off x="24183975" y="2181225"/>
          <a:ext cx="43815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現事業年度分</a:t>
          </a:r>
        </a:p>
      </xdr:txBody>
    </xdr:sp>
    <xdr:clientData/>
  </xdr:twoCellAnchor>
  <xdr:twoCellAnchor>
    <xdr:from>
      <xdr:col>26</xdr:col>
      <xdr:colOff>304800</xdr:colOff>
      <xdr:row>6</xdr:row>
      <xdr:rowOff>152400</xdr:rowOff>
    </xdr:from>
    <xdr:to>
      <xdr:col>26</xdr:col>
      <xdr:colOff>723900</xdr:colOff>
      <xdr:row>8</xdr:row>
      <xdr:rowOff>552450</xdr:rowOff>
    </xdr:to>
    <xdr:sp>
      <xdr:nvSpPr>
        <xdr:cNvPr id="5" name="Rectangle 5"/>
        <xdr:cNvSpPr>
          <a:spLocks/>
        </xdr:cNvSpPr>
      </xdr:nvSpPr>
      <xdr:spPr>
        <a:xfrm>
          <a:off x="23536275" y="2181225"/>
          <a:ext cx="4191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分調定額</a:t>
          </a:r>
        </a:p>
      </xdr:txBody>
    </xdr:sp>
    <xdr:clientData/>
  </xdr:twoCellAnchor>
  <xdr:twoCellAnchor>
    <xdr:from>
      <xdr:col>26</xdr:col>
      <xdr:colOff>314325</xdr:colOff>
      <xdr:row>8</xdr:row>
      <xdr:rowOff>571500</xdr:rowOff>
    </xdr:from>
    <xdr:to>
      <xdr:col>27</xdr:col>
      <xdr:colOff>571500</xdr:colOff>
      <xdr:row>8</xdr:row>
      <xdr:rowOff>1809750</xdr:rowOff>
    </xdr:to>
    <xdr:sp>
      <xdr:nvSpPr>
        <xdr:cNvPr id="6" name="Rectangle 6"/>
        <xdr:cNvSpPr>
          <a:spLocks/>
        </xdr:cNvSpPr>
      </xdr:nvSpPr>
      <xdr:spPr>
        <a:xfrm>
          <a:off x="23545800" y="4048125"/>
          <a:ext cx="11715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①+②-
③+④+
⑤+⑥+
⑦
⑦</a:t>
          </a:r>
        </a:p>
      </xdr:txBody>
    </xdr:sp>
    <xdr:clientData/>
  </xdr:twoCellAnchor>
  <xdr:twoCellAnchor>
    <xdr:from>
      <xdr:col>26</xdr:col>
      <xdr:colOff>123825</xdr:colOff>
      <xdr:row>8</xdr:row>
      <xdr:rowOff>666750</xdr:rowOff>
    </xdr:from>
    <xdr:to>
      <xdr:col>26</xdr:col>
      <xdr:colOff>295275</xdr:colOff>
      <xdr:row>8</xdr:row>
      <xdr:rowOff>1828800</xdr:rowOff>
    </xdr:to>
    <xdr:sp>
      <xdr:nvSpPr>
        <xdr:cNvPr id="7" name="AutoShape 7"/>
        <xdr:cNvSpPr>
          <a:spLocks/>
        </xdr:cNvSpPr>
      </xdr:nvSpPr>
      <xdr:spPr>
        <a:xfrm>
          <a:off x="23355300" y="4143375"/>
          <a:ext cx="17145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523875</xdr:colOff>
      <xdr:row>8</xdr:row>
      <xdr:rowOff>695325</xdr:rowOff>
    </xdr:from>
    <xdr:to>
      <xdr:col>27</xdr:col>
      <xdr:colOff>619125</xdr:colOff>
      <xdr:row>8</xdr:row>
      <xdr:rowOff>1857375</xdr:rowOff>
    </xdr:to>
    <xdr:sp>
      <xdr:nvSpPr>
        <xdr:cNvPr id="8" name="AutoShape 8"/>
        <xdr:cNvSpPr>
          <a:spLocks/>
        </xdr:cNvSpPr>
      </xdr:nvSpPr>
      <xdr:spPr>
        <a:xfrm>
          <a:off x="24669750" y="4171950"/>
          <a:ext cx="95250" cy="1162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6</xdr:row>
      <xdr:rowOff>171450</xdr:rowOff>
    </xdr:from>
    <xdr:to>
      <xdr:col>29</xdr:col>
      <xdr:colOff>457200</xdr:colOff>
      <xdr:row>8</xdr:row>
      <xdr:rowOff>990600</xdr:rowOff>
    </xdr:to>
    <xdr:sp>
      <xdr:nvSpPr>
        <xdr:cNvPr id="9" name="Rectangle 9"/>
        <xdr:cNvSpPr>
          <a:spLocks/>
        </xdr:cNvSpPr>
      </xdr:nvSpPr>
      <xdr:spPr>
        <a:xfrm>
          <a:off x="25774650" y="2200275"/>
          <a:ext cx="42862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過事業年度分</a:t>
          </a:r>
        </a:p>
      </xdr:txBody>
    </xdr:sp>
    <xdr:clientData/>
  </xdr:twoCellAnchor>
  <xdr:twoCellAnchor>
    <xdr:from>
      <xdr:col>28</xdr:col>
      <xdr:colOff>219075</xdr:colOff>
      <xdr:row>6</xdr:row>
      <xdr:rowOff>142875</xdr:rowOff>
    </xdr:from>
    <xdr:to>
      <xdr:col>28</xdr:col>
      <xdr:colOff>647700</xdr:colOff>
      <xdr:row>8</xdr:row>
      <xdr:rowOff>685800</xdr:rowOff>
    </xdr:to>
    <xdr:sp>
      <xdr:nvSpPr>
        <xdr:cNvPr id="10" name="Rectangle 10"/>
        <xdr:cNvSpPr>
          <a:spLocks/>
        </xdr:cNvSpPr>
      </xdr:nvSpPr>
      <xdr:spPr>
        <a:xfrm>
          <a:off x="25279350" y="2171700"/>
          <a:ext cx="42862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分
</a:t>
          </a:r>
          <a:r>
            <a:rPr lang="en-US" cap="none" sz="1000" b="0" i="0" u="none" baseline="0"/>
            <a:t>
</a:t>
          </a:r>
          <a:r>
            <a:rPr lang="en-US" cap="none" sz="2000" b="0" i="0" u="none" baseline="0"/>
            <a:t>調
</a:t>
          </a:r>
          <a:r>
            <a:rPr lang="en-US" cap="none" sz="1000" b="0" i="0" u="none" baseline="0"/>
            <a:t>
</a:t>
          </a:r>
          <a:r>
            <a:rPr lang="en-US" cap="none" sz="2000" b="0" i="0" u="none" baseline="0"/>
            <a:t>定
</a:t>
          </a:r>
          <a:r>
            <a:rPr lang="en-US" cap="none" sz="1000" b="0" i="0" u="none" baseline="0"/>
            <a:t>
</a:t>
          </a:r>
          <a:r>
            <a:rPr lang="en-US" cap="none" sz="2000" b="0" i="0" u="none" baseline="0"/>
            <a:t>額</a:t>
          </a:r>
        </a:p>
      </xdr:txBody>
    </xdr:sp>
    <xdr:clientData/>
  </xdr:twoCellAnchor>
  <xdr:twoCellAnchor>
    <xdr:from>
      <xdr:col>31</xdr:col>
      <xdr:colOff>209550</xdr:colOff>
      <xdr:row>6</xdr:row>
      <xdr:rowOff>190500</xdr:rowOff>
    </xdr:from>
    <xdr:to>
      <xdr:col>31</xdr:col>
      <xdr:colOff>704850</xdr:colOff>
      <xdr:row>8</xdr:row>
      <xdr:rowOff>647700</xdr:rowOff>
    </xdr:to>
    <xdr:sp>
      <xdr:nvSpPr>
        <xdr:cNvPr id="11" name="Rectangle 11"/>
        <xdr:cNvSpPr>
          <a:spLocks/>
        </xdr:cNvSpPr>
      </xdr:nvSpPr>
      <xdr:spPr>
        <a:xfrm>
          <a:off x="27555825" y="2219325"/>
          <a:ext cx="49530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法
人
税</a:t>
          </a:r>
        </a:p>
      </xdr:txBody>
    </xdr:sp>
    <xdr:clientData/>
  </xdr:twoCellAnchor>
  <xdr:twoCellAnchor>
    <xdr:from>
      <xdr:col>33</xdr:col>
      <xdr:colOff>714375</xdr:colOff>
      <xdr:row>6</xdr:row>
      <xdr:rowOff>171450</xdr:rowOff>
    </xdr:from>
    <xdr:to>
      <xdr:col>33</xdr:col>
      <xdr:colOff>714375</xdr:colOff>
      <xdr:row>8</xdr:row>
      <xdr:rowOff>428625</xdr:rowOff>
    </xdr:to>
    <xdr:sp>
      <xdr:nvSpPr>
        <xdr:cNvPr id="12" name="Rectangle 12"/>
        <xdr:cNvSpPr>
          <a:spLocks/>
        </xdr:cNvSpPr>
      </xdr:nvSpPr>
      <xdr:spPr>
        <a:xfrm>
          <a:off x="29632275" y="2200275"/>
          <a:ext cx="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法
人
税
割</a:t>
          </a:r>
        </a:p>
      </xdr:txBody>
    </xdr:sp>
    <xdr:clientData/>
  </xdr:twoCellAnchor>
  <xdr:twoCellAnchor>
    <xdr:from>
      <xdr:col>30</xdr:col>
      <xdr:colOff>381000</xdr:colOff>
      <xdr:row>8</xdr:row>
      <xdr:rowOff>1123950</xdr:rowOff>
    </xdr:from>
    <xdr:to>
      <xdr:col>31</xdr:col>
      <xdr:colOff>476250</xdr:colOff>
      <xdr:row>8</xdr:row>
      <xdr:rowOff>1476375</xdr:rowOff>
    </xdr:to>
    <xdr:sp>
      <xdr:nvSpPr>
        <xdr:cNvPr id="13" name="Rectangle 13"/>
        <xdr:cNvSpPr>
          <a:spLocks/>
        </xdr:cNvSpPr>
      </xdr:nvSpPr>
      <xdr:spPr>
        <a:xfrm>
          <a:off x="26812875" y="4600575"/>
          <a:ext cx="1009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⑧+⑨</a:t>
          </a:r>
        </a:p>
      </xdr:txBody>
    </xdr:sp>
    <xdr:clientData/>
  </xdr:twoCellAnchor>
  <xdr:twoCellAnchor>
    <xdr:from>
      <xdr:col>37</xdr:col>
      <xdr:colOff>28575</xdr:colOff>
      <xdr:row>8</xdr:row>
      <xdr:rowOff>123825</xdr:rowOff>
    </xdr:from>
    <xdr:to>
      <xdr:col>37</xdr:col>
      <xdr:colOff>476250</xdr:colOff>
      <xdr:row>8</xdr:row>
      <xdr:rowOff>2019300</xdr:rowOff>
    </xdr:to>
    <xdr:sp>
      <xdr:nvSpPr>
        <xdr:cNvPr id="14" name="Rectangle 14"/>
        <xdr:cNvSpPr>
          <a:spLocks/>
        </xdr:cNvSpPr>
      </xdr:nvSpPr>
      <xdr:spPr>
        <a:xfrm>
          <a:off x="31718250" y="3600450"/>
          <a:ext cx="44767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うち超過課税</a:t>
          </a:r>
        </a:p>
      </xdr:txBody>
    </xdr:sp>
    <xdr:clientData/>
  </xdr:twoCellAnchor>
  <xdr:twoCellAnchor>
    <xdr:from>
      <xdr:col>36</xdr:col>
      <xdr:colOff>266700</xdr:colOff>
      <xdr:row>8</xdr:row>
      <xdr:rowOff>142875</xdr:rowOff>
    </xdr:from>
    <xdr:to>
      <xdr:col>37</xdr:col>
      <xdr:colOff>38100</xdr:colOff>
      <xdr:row>8</xdr:row>
      <xdr:rowOff>1981200</xdr:rowOff>
    </xdr:to>
    <xdr:sp>
      <xdr:nvSpPr>
        <xdr:cNvPr id="15" name="Rectangle 15"/>
        <xdr:cNvSpPr>
          <a:spLocks/>
        </xdr:cNvSpPr>
      </xdr:nvSpPr>
      <xdr:spPr>
        <a:xfrm>
          <a:off x="31270575" y="3619500"/>
          <a:ext cx="4572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相
当
額</a:t>
          </a:r>
        </a:p>
      </xdr:txBody>
    </xdr:sp>
    <xdr:clientData/>
  </xdr:twoCellAnchor>
  <xdr:twoCellAnchor>
    <xdr:from>
      <xdr:col>40</xdr:col>
      <xdr:colOff>733425</xdr:colOff>
      <xdr:row>6</xdr:row>
      <xdr:rowOff>152400</xdr:rowOff>
    </xdr:from>
    <xdr:to>
      <xdr:col>40</xdr:col>
      <xdr:colOff>733425</xdr:colOff>
      <xdr:row>8</xdr:row>
      <xdr:rowOff>971550</xdr:rowOff>
    </xdr:to>
    <xdr:sp>
      <xdr:nvSpPr>
        <xdr:cNvPr id="16" name="Rectangle 16"/>
        <xdr:cNvSpPr>
          <a:spLocks/>
        </xdr:cNvSpPr>
      </xdr:nvSpPr>
      <xdr:spPr>
        <a:xfrm>
          <a:off x="34766250" y="2181225"/>
          <a:ext cx="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平成
</a:t>
          </a:r>
          <a:r>
            <a:rPr lang="en-US" cap="none" sz="2000" b="0" i="0" u="none" baseline="0">
              <a:solidFill>
                <a:srgbClr val="FF0000"/>
              </a:solidFill>
            </a:rPr>
            <a:t>20</a:t>
          </a:r>
          <a:r>
            <a:rPr lang="en-US" cap="none" sz="2000" b="0" i="0" u="none" baseline="0"/>
            <a:t>年度</a:t>
          </a:r>
        </a:p>
      </xdr:txBody>
    </xdr:sp>
    <xdr:clientData/>
  </xdr:twoCellAnchor>
  <xdr:twoCellAnchor>
    <xdr:from>
      <xdr:col>38</xdr:col>
      <xdr:colOff>171450</xdr:colOff>
      <xdr:row>6</xdr:row>
      <xdr:rowOff>190500</xdr:rowOff>
    </xdr:from>
    <xdr:to>
      <xdr:col>38</xdr:col>
      <xdr:colOff>628650</xdr:colOff>
      <xdr:row>8</xdr:row>
      <xdr:rowOff>590550</xdr:rowOff>
    </xdr:to>
    <xdr:sp>
      <xdr:nvSpPr>
        <xdr:cNvPr id="17" name="Rectangle 17"/>
        <xdr:cNvSpPr>
          <a:spLocks/>
        </xdr:cNvSpPr>
      </xdr:nvSpPr>
      <xdr:spPr>
        <a:xfrm>
          <a:off x="32546925" y="2219325"/>
          <a:ext cx="4572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調
定
額</a:t>
          </a:r>
        </a:p>
      </xdr:txBody>
    </xdr:sp>
    <xdr:clientData/>
  </xdr:twoCellAnchor>
  <xdr:twoCellAnchor>
    <xdr:from>
      <xdr:col>30</xdr:col>
      <xdr:colOff>266700</xdr:colOff>
      <xdr:row>8</xdr:row>
      <xdr:rowOff>1123950</xdr:rowOff>
    </xdr:from>
    <xdr:to>
      <xdr:col>30</xdr:col>
      <xdr:colOff>342900</xdr:colOff>
      <xdr:row>8</xdr:row>
      <xdr:rowOff>1533525</xdr:rowOff>
    </xdr:to>
    <xdr:sp>
      <xdr:nvSpPr>
        <xdr:cNvPr id="18" name="AutoShape 18"/>
        <xdr:cNvSpPr>
          <a:spLocks/>
        </xdr:cNvSpPr>
      </xdr:nvSpPr>
      <xdr:spPr>
        <a:xfrm>
          <a:off x="26698575" y="4600575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457200</xdr:colOff>
      <xdr:row>8</xdr:row>
      <xdr:rowOff>1123950</xdr:rowOff>
    </xdr:from>
    <xdr:to>
      <xdr:col>31</xdr:col>
      <xdr:colOff>581025</xdr:colOff>
      <xdr:row>8</xdr:row>
      <xdr:rowOff>1562100</xdr:rowOff>
    </xdr:to>
    <xdr:sp>
      <xdr:nvSpPr>
        <xdr:cNvPr id="19" name="AutoShape 19"/>
        <xdr:cNvSpPr>
          <a:spLocks/>
        </xdr:cNvSpPr>
      </xdr:nvSpPr>
      <xdr:spPr>
        <a:xfrm>
          <a:off x="27803475" y="4600575"/>
          <a:ext cx="123825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8</xdr:row>
      <xdr:rowOff>1047750</xdr:rowOff>
    </xdr:from>
    <xdr:to>
      <xdr:col>39</xdr:col>
      <xdr:colOff>552450</xdr:colOff>
      <xdr:row>8</xdr:row>
      <xdr:rowOff>1524000</xdr:rowOff>
    </xdr:to>
    <xdr:sp>
      <xdr:nvSpPr>
        <xdr:cNvPr id="20" name="Rectangle 20"/>
        <xdr:cNvSpPr>
          <a:spLocks/>
        </xdr:cNvSpPr>
      </xdr:nvSpPr>
      <xdr:spPr>
        <a:xfrm>
          <a:off x="32518350" y="4524375"/>
          <a:ext cx="1238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　⑩+⑪</a:t>
          </a:r>
        </a:p>
      </xdr:txBody>
    </xdr:sp>
    <xdr:clientData/>
  </xdr:twoCellAnchor>
  <xdr:twoCellAnchor>
    <xdr:from>
      <xdr:col>38</xdr:col>
      <xdr:colOff>171450</xdr:colOff>
      <xdr:row>8</xdr:row>
      <xdr:rowOff>952500</xdr:rowOff>
    </xdr:from>
    <xdr:to>
      <xdr:col>38</xdr:col>
      <xdr:colOff>361950</xdr:colOff>
      <xdr:row>8</xdr:row>
      <xdr:rowOff>1524000</xdr:rowOff>
    </xdr:to>
    <xdr:sp>
      <xdr:nvSpPr>
        <xdr:cNvPr id="21" name="AutoShape 21"/>
        <xdr:cNvSpPr>
          <a:spLocks/>
        </xdr:cNvSpPr>
      </xdr:nvSpPr>
      <xdr:spPr>
        <a:xfrm>
          <a:off x="32546925" y="4429125"/>
          <a:ext cx="1905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457200</xdr:colOff>
      <xdr:row>8</xdr:row>
      <xdr:rowOff>981075</xdr:rowOff>
    </xdr:from>
    <xdr:to>
      <xdr:col>39</xdr:col>
      <xdr:colOff>609600</xdr:colOff>
      <xdr:row>8</xdr:row>
      <xdr:rowOff>1562100</xdr:rowOff>
    </xdr:to>
    <xdr:sp>
      <xdr:nvSpPr>
        <xdr:cNvPr id="22" name="AutoShape 22"/>
        <xdr:cNvSpPr>
          <a:spLocks/>
        </xdr:cNvSpPr>
      </xdr:nvSpPr>
      <xdr:spPr>
        <a:xfrm>
          <a:off x="33661350" y="4457700"/>
          <a:ext cx="152400" cy="571500"/>
        </a:xfrm>
        <a:prstGeom prst="righ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</xdr:row>
      <xdr:rowOff>238125</xdr:rowOff>
    </xdr:from>
    <xdr:to>
      <xdr:col>41</xdr:col>
      <xdr:colOff>466725</xdr:colOff>
      <xdr:row>8</xdr:row>
      <xdr:rowOff>1762125</xdr:rowOff>
    </xdr:to>
    <xdr:sp>
      <xdr:nvSpPr>
        <xdr:cNvPr id="23" name="Rectangle 23"/>
        <xdr:cNvSpPr>
          <a:spLocks/>
        </xdr:cNvSpPr>
      </xdr:nvSpPr>
      <xdr:spPr>
        <a:xfrm>
          <a:off x="34842450" y="2266950"/>
          <a:ext cx="390525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うち当該年度に均等割</a:t>
          </a:r>
        </a:p>
      </xdr:txBody>
    </xdr:sp>
    <xdr:clientData/>
  </xdr:twoCellAnchor>
  <xdr:twoCellAnchor>
    <xdr:from>
      <xdr:col>40</xdr:col>
      <xdr:colOff>238125</xdr:colOff>
      <xdr:row>6</xdr:row>
      <xdr:rowOff>238125</xdr:rowOff>
    </xdr:from>
    <xdr:to>
      <xdr:col>40</xdr:col>
      <xdr:colOff>657225</xdr:colOff>
      <xdr:row>8</xdr:row>
      <xdr:rowOff>1762125</xdr:rowOff>
    </xdr:to>
    <xdr:sp>
      <xdr:nvSpPr>
        <xdr:cNvPr id="24" name="Rectangle 24"/>
        <xdr:cNvSpPr>
          <a:spLocks/>
        </xdr:cNvSpPr>
      </xdr:nvSpPr>
      <xdr:spPr>
        <a:xfrm>
          <a:off x="34270950" y="2266950"/>
          <a:ext cx="4191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に充当した利子割額</a:t>
          </a:r>
        </a:p>
      </xdr:txBody>
    </xdr:sp>
    <xdr:clientData/>
  </xdr:twoCellAnchor>
  <xdr:twoCellAnchor>
    <xdr:from>
      <xdr:col>42</xdr:col>
      <xdr:colOff>428625</xdr:colOff>
      <xdr:row>6</xdr:row>
      <xdr:rowOff>314325</xdr:rowOff>
    </xdr:from>
    <xdr:to>
      <xdr:col>43</xdr:col>
      <xdr:colOff>247650</xdr:colOff>
      <xdr:row>8</xdr:row>
      <xdr:rowOff>1790700</xdr:rowOff>
    </xdr:to>
    <xdr:sp>
      <xdr:nvSpPr>
        <xdr:cNvPr id="25" name="Rectangle 25"/>
        <xdr:cNvSpPr>
          <a:spLocks/>
        </xdr:cNvSpPr>
      </xdr:nvSpPr>
      <xdr:spPr>
        <a:xfrm>
          <a:off x="35880675" y="2343150"/>
          <a:ext cx="428625" cy="292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⑬
の
件
数</a:t>
          </a:r>
        </a:p>
      </xdr:txBody>
    </xdr:sp>
    <xdr:clientData/>
  </xdr:twoCellAnchor>
  <xdr:twoCellAnchor>
    <xdr:from>
      <xdr:col>45</xdr:col>
      <xdr:colOff>47625</xdr:colOff>
      <xdr:row>6</xdr:row>
      <xdr:rowOff>142875</xdr:rowOff>
    </xdr:from>
    <xdr:to>
      <xdr:col>45</xdr:col>
      <xdr:colOff>571500</xdr:colOff>
      <xdr:row>8</xdr:row>
      <xdr:rowOff>1962150</xdr:rowOff>
    </xdr:to>
    <xdr:sp>
      <xdr:nvSpPr>
        <xdr:cNvPr id="26" name="Rectangle 26"/>
        <xdr:cNvSpPr>
          <a:spLocks/>
        </xdr:cNvSpPr>
      </xdr:nvSpPr>
      <xdr:spPr>
        <a:xfrm>
          <a:off x="37480875" y="2171700"/>
          <a:ext cx="523875" cy="326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当該年度に発生した</a:t>
          </a:r>
        </a:p>
      </xdr:txBody>
    </xdr:sp>
    <xdr:clientData/>
  </xdr:twoCellAnchor>
  <xdr:twoCellAnchor>
    <xdr:from>
      <xdr:col>44</xdr:col>
      <xdr:colOff>123825</xdr:colOff>
      <xdr:row>6</xdr:row>
      <xdr:rowOff>171450</xdr:rowOff>
    </xdr:from>
    <xdr:to>
      <xdr:col>44</xdr:col>
      <xdr:colOff>552450</xdr:colOff>
      <xdr:row>8</xdr:row>
      <xdr:rowOff>1990725</xdr:rowOff>
    </xdr:to>
    <xdr:sp>
      <xdr:nvSpPr>
        <xdr:cNvPr id="27" name="Rectangle 27"/>
        <xdr:cNvSpPr>
          <a:spLocks/>
        </xdr:cNvSpPr>
      </xdr:nvSpPr>
      <xdr:spPr>
        <a:xfrm>
          <a:off x="36871275" y="2200275"/>
          <a:ext cx="428625" cy="326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歳
出
還
付
額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47625</xdr:colOff>
      <xdr:row>6</xdr:row>
      <xdr:rowOff>238125</xdr:rowOff>
    </xdr:from>
    <xdr:to>
      <xdr:col>47</xdr:col>
      <xdr:colOff>495300</xdr:colOff>
      <xdr:row>8</xdr:row>
      <xdr:rowOff>2038350</xdr:rowOff>
    </xdr:to>
    <xdr:sp>
      <xdr:nvSpPr>
        <xdr:cNvPr id="28" name="Rectangle 28"/>
        <xdr:cNvSpPr>
          <a:spLocks/>
        </xdr:cNvSpPr>
      </xdr:nvSpPr>
      <xdr:spPr>
        <a:xfrm>
          <a:off x="38852475" y="2266950"/>
          <a:ext cx="447675" cy="324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⑭
の
うち利子割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に
</a:t>
          </a:r>
        </a:p>
      </xdr:txBody>
    </xdr:sp>
    <xdr:clientData/>
  </xdr:twoCellAnchor>
  <xdr:twoCellAnchor>
    <xdr:from>
      <xdr:col>46</xdr:col>
      <xdr:colOff>142875</xdr:colOff>
      <xdr:row>6</xdr:row>
      <xdr:rowOff>238125</xdr:rowOff>
    </xdr:from>
    <xdr:to>
      <xdr:col>46</xdr:col>
      <xdr:colOff>609600</xdr:colOff>
      <xdr:row>8</xdr:row>
      <xdr:rowOff>2028825</xdr:rowOff>
    </xdr:to>
    <xdr:sp>
      <xdr:nvSpPr>
        <xdr:cNvPr id="29" name="Rectangle 29"/>
        <xdr:cNvSpPr>
          <a:spLocks/>
        </xdr:cNvSpPr>
      </xdr:nvSpPr>
      <xdr:spPr>
        <a:xfrm>
          <a:off x="38261925" y="2266950"/>
          <a:ext cx="466725" cy="3238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係
る
額</a:t>
          </a:r>
        </a:p>
      </xdr:txBody>
    </xdr:sp>
    <xdr:clientData/>
  </xdr:twoCellAnchor>
  <xdr:twoCellAnchor>
    <xdr:from>
      <xdr:col>49</xdr:col>
      <xdr:colOff>76200</xdr:colOff>
      <xdr:row>6</xdr:row>
      <xdr:rowOff>219075</xdr:rowOff>
    </xdr:from>
    <xdr:to>
      <xdr:col>49</xdr:col>
      <xdr:colOff>619125</xdr:colOff>
      <xdr:row>8</xdr:row>
      <xdr:rowOff>1695450</xdr:rowOff>
    </xdr:to>
    <xdr:sp>
      <xdr:nvSpPr>
        <xdr:cNvPr id="30" name="Rectangle 30"/>
        <xdr:cNvSpPr>
          <a:spLocks/>
        </xdr:cNvSpPr>
      </xdr:nvSpPr>
      <xdr:spPr>
        <a:xfrm>
          <a:off x="40252650" y="2247900"/>
          <a:ext cx="542925" cy="292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平成19年度調定額
</a:t>
          </a:r>
        </a:p>
      </xdr:txBody>
    </xdr:sp>
    <xdr:clientData/>
  </xdr:twoCellAnchor>
  <xdr:twoCellAnchor>
    <xdr:from>
      <xdr:col>51</xdr:col>
      <xdr:colOff>409575</xdr:colOff>
      <xdr:row>6</xdr:row>
      <xdr:rowOff>314325</xdr:rowOff>
    </xdr:from>
    <xdr:to>
      <xdr:col>52</xdr:col>
      <xdr:colOff>276225</xdr:colOff>
      <xdr:row>8</xdr:row>
      <xdr:rowOff>1304925</xdr:rowOff>
    </xdr:to>
    <xdr:sp>
      <xdr:nvSpPr>
        <xdr:cNvPr id="31" name="Rectangle 31"/>
        <xdr:cNvSpPr>
          <a:spLocks/>
        </xdr:cNvSpPr>
      </xdr:nvSpPr>
      <xdr:spPr>
        <a:xfrm>
          <a:off x="41957625" y="2343150"/>
          <a:ext cx="552450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比
率</a:t>
          </a:r>
        </a:p>
      </xdr:txBody>
    </xdr:sp>
    <xdr:clientData/>
  </xdr:twoCellAnchor>
  <xdr:twoCellAnchor>
    <xdr:from>
      <xdr:col>24</xdr:col>
      <xdr:colOff>904875</xdr:colOff>
      <xdr:row>6</xdr:row>
      <xdr:rowOff>76200</xdr:rowOff>
    </xdr:from>
    <xdr:to>
      <xdr:col>24</xdr:col>
      <xdr:colOff>1323975</xdr:colOff>
      <xdr:row>8</xdr:row>
      <xdr:rowOff>1809750</xdr:rowOff>
    </xdr:to>
    <xdr:sp>
      <xdr:nvSpPr>
        <xdr:cNvPr id="32" name="Rectangle 32"/>
        <xdr:cNvSpPr>
          <a:spLocks/>
        </xdr:cNvSpPr>
      </xdr:nvSpPr>
      <xdr:spPr>
        <a:xfrm>
          <a:off x="20974050" y="2105025"/>
          <a:ext cx="419100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既還付請求利子割額が過</a:t>
          </a:r>
        </a:p>
      </xdr:txBody>
    </xdr:sp>
    <xdr:clientData/>
  </xdr:twoCellAnchor>
  <xdr:twoCellAnchor>
    <xdr:from>
      <xdr:col>24</xdr:col>
      <xdr:colOff>361950</xdr:colOff>
      <xdr:row>6</xdr:row>
      <xdr:rowOff>95250</xdr:rowOff>
    </xdr:from>
    <xdr:to>
      <xdr:col>24</xdr:col>
      <xdr:colOff>781050</xdr:colOff>
      <xdr:row>8</xdr:row>
      <xdr:rowOff>1809750</xdr:rowOff>
    </xdr:to>
    <xdr:sp>
      <xdr:nvSpPr>
        <xdr:cNvPr id="33" name="Rectangle 33"/>
        <xdr:cNvSpPr>
          <a:spLocks/>
        </xdr:cNvSpPr>
      </xdr:nvSpPr>
      <xdr:spPr>
        <a:xfrm>
          <a:off x="20431125" y="2124075"/>
          <a:ext cx="419100" cy="3162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大である場合の納付額</a:t>
          </a:r>
        </a:p>
      </xdr:txBody>
    </xdr:sp>
    <xdr:clientData/>
  </xdr:twoCellAnchor>
  <xdr:twoCellAnchor>
    <xdr:from>
      <xdr:col>33</xdr:col>
      <xdr:colOff>714375</xdr:colOff>
      <xdr:row>7</xdr:row>
      <xdr:rowOff>171450</xdr:rowOff>
    </xdr:from>
    <xdr:to>
      <xdr:col>33</xdr:col>
      <xdr:colOff>714375</xdr:colOff>
      <xdr:row>9</xdr:row>
      <xdr:rowOff>428625</xdr:rowOff>
    </xdr:to>
    <xdr:sp>
      <xdr:nvSpPr>
        <xdr:cNvPr id="34" name="Rectangle 34"/>
        <xdr:cNvSpPr>
          <a:spLocks/>
        </xdr:cNvSpPr>
      </xdr:nvSpPr>
      <xdr:spPr>
        <a:xfrm>
          <a:off x="29632275" y="2828925"/>
          <a:ext cx="0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法
人
税
割</a:t>
          </a:r>
        </a:p>
      </xdr:txBody>
    </xdr:sp>
    <xdr:clientData/>
  </xdr:twoCellAnchor>
  <xdr:twoCellAnchor>
    <xdr:from>
      <xdr:col>33</xdr:col>
      <xdr:colOff>142875</xdr:colOff>
      <xdr:row>9</xdr:row>
      <xdr:rowOff>457200</xdr:rowOff>
    </xdr:from>
    <xdr:to>
      <xdr:col>33</xdr:col>
      <xdr:colOff>714375</xdr:colOff>
      <xdr:row>9</xdr:row>
      <xdr:rowOff>457200</xdr:rowOff>
    </xdr:to>
    <xdr:sp>
      <xdr:nvSpPr>
        <xdr:cNvPr id="35" name="Rectangle 35"/>
        <xdr:cNvSpPr>
          <a:spLocks/>
        </xdr:cNvSpPr>
      </xdr:nvSpPr>
      <xdr:spPr>
        <a:xfrm>
          <a:off x="29060775" y="60007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⑧+⑨</a:t>
          </a:r>
        </a:p>
      </xdr:txBody>
    </xdr:sp>
    <xdr:clientData/>
  </xdr:twoCellAnchor>
  <xdr:twoCellAnchor>
    <xdr:from>
      <xdr:col>33</xdr:col>
      <xdr:colOff>714375</xdr:colOff>
      <xdr:row>9</xdr:row>
      <xdr:rowOff>457200</xdr:rowOff>
    </xdr:from>
    <xdr:to>
      <xdr:col>33</xdr:col>
      <xdr:colOff>714375</xdr:colOff>
      <xdr:row>9</xdr:row>
      <xdr:rowOff>457200</xdr:rowOff>
    </xdr:to>
    <xdr:sp>
      <xdr:nvSpPr>
        <xdr:cNvPr id="36" name="AutoShape 37"/>
        <xdr:cNvSpPr>
          <a:spLocks/>
        </xdr:cNvSpPr>
      </xdr:nvSpPr>
      <xdr:spPr>
        <a:xfrm>
          <a:off x="29632275" y="600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438150</xdr:colOff>
      <xdr:row>6</xdr:row>
      <xdr:rowOff>190500</xdr:rowOff>
    </xdr:from>
    <xdr:to>
      <xdr:col>30</xdr:col>
      <xdr:colOff>866775</xdr:colOff>
      <xdr:row>8</xdr:row>
      <xdr:rowOff>990600</xdr:rowOff>
    </xdr:to>
    <xdr:sp>
      <xdr:nvSpPr>
        <xdr:cNvPr id="37" name="Rectangle 38"/>
        <xdr:cNvSpPr>
          <a:spLocks/>
        </xdr:cNvSpPr>
      </xdr:nvSpPr>
      <xdr:spPr>
        <a:xfrm>
          <a:off x="26870025" y="2219325"/>
          <a:ext cx="428625" cy="2247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割
</a:t>
          </a:r>
          <a:r>
            <a:rPr lang="en-US" cap="none" sz="1200" b="0" i="0" u="none" baseline="0"/>
            <a:t>
</a:t>
          </a:r>
          <a:r>
            <a:rPr lang="en-US" cap="none" sz="2000" b="0" i="0" u="none" baseline="0"/>
            <a:t>調
</a:t>
          </a:r>
          <a:r>
            <a:rPr lang="en-US" cap="none" sz="1200" b="0" i="0" u="none" baseline="0"/>
            <a:t>
</a:t>
          </a:r>
          <a:r>
            <a:rPr lang="en-US" cap="none" sz="2000" b="0" i="0" u="none" baseline="0"/>
            <a:t>定
</a:t>
          </a:r>
          <a:r>
            <a:rPr lang="en-US" cap="none" sz="1200" b="0" i="0" u="none" baseline="0"/>
            <a:t>
</a:t>
          </a:r>
          <a:r>
            <a:rPr lang="en-US" cap="none" sz="2000" b="0" i="0" u="none" baseline="0"/>
            <a:t>額</a:t>
          </a:r>
        </a:p>
      </xdr:txBody>
    </xdr:sp>
    <xdr:clientData/>
  </xdr:twoCellAnchor>
  <xdr:twoCellAnchor>
    <xdr:from>
      <xdr:col>41</xdr:col>
      <xdr:colOff>685800</xdr:colOff>
      <xdr:row>13</xdr:row>
      <xdr:rowOff>152400</xdr:rowOff>
    </xdr:from>
    <xdr:to>
      <xdr:col>41</xdr:col>
      <xdr:colOff>685800</xdr:colOff>
      <xdr:row>15</xdr:row>
      <xdr:rowOff>762000</xdr:rowOff>
    </xdr:to>
    <xdr:sp>
      <xdr:nvSpPr>
        <xdr:cNvPr id="38" name="Rectangle 39"/>
        <xdr:cNvSpPr>
          <a:spLocks/>
        </xdr:cNvSpPr>
      </xdr:nvSpPr>
      <xdr:spPr>
        <a:xfrm>
          <a:off x="35452050" y="8439150"/>
          <a:ext cx="0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平成
</a:t>
          </a:r>
          <a:r>
            <a:rPr lang="en-US" cap="none" sz="2000" b="0" i="0" u="none" baseline="0">
              <a:solidFill>
                <a:srgbClr val="FF0000"/>
              </a:solidFill>
            </a:rPr>
            <a:t>20</a:t>
          </a:r>
          <a:r>
            <a:rPr lang="en-US" cap="none" sz="2000" b="0" i="0" u="none" baseline="0"/>
            <a:t>年度</a:t>
          </a:r>
        </a:p>
      </xdr:txBody>
    </xdr:sp>
    <xdr:clientData/>
  </xdr:twoCellAnchor>
  <xdr:twoCellAnchor>
    <xdr:from>
      <xdr:col>41</xdr:col>
      <xdr:colOff>276225</xdr:colOff>
      <xdr:row>15</xdr:row>
      <xdr:rowOff>762000</xdr:rowOff>
    </xdr:from>
    <xdr:to>
      <xdr:col>41</xdr:col>
      <xdr:colOff>685800</xdr:colOff>
      <xdr:row>15</xdr:row>
      <xdr:rowOff>762000</xdr:rowOff>
    </xdr:to>
    <xdr:sp>
      <xdr:nvSpPr>
        <xdr:cNvPr id="39" name="Rectangle 40"/>
        <xdr:cNvSpPr>
          <a:spLocks/>
        </xdr:cNvSpPr>
      </xdr:nvSpPr>
      <xdr:spPr>
        <a:xfrm>
          <a:off x="35042475" y="10572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41</xdr:col>
      <xdr:colOff>228600</xdr:colOff>
      <xdr:row>15</xdr:row>
      <xdr:rowOff>762000</xdr:rowOff>
    </xdr:from>
    <xdr:to>
      <xdr:col>41</xdr:col>
      <xdr:colOff>304800</xdr:colOff>
      <xdr:row>15</xdr:row>
      <xdr:rowOff>762000</xdr:rowOff>
    </xdr:to>
    <xdr:sp>
      <xdr:nvSpPr>
        <xdr:cNvPr id="40" name="AutoShape 41"/>
        <xdr:cNvSpPr>
          <a:spLocks/>
        </xdr:cNvSpPr>
      </xdr:nvSpPr>
      <xdr:spPr>
        <a:xfrm>
          <a:off x="34994850" y="1057275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685800</xdr:colOff>
      <xdr:row>15</xdr:row>
      <xdr:rowOff>762000</xdr:rowOff>
    </xdr:from>
    <xdr:to>
      <xdr:col>41</xdr:col>
      <xdr:colOff>685800</xdr:colOff>
      <xdr:row>15</xdr:row>
      <xdr:rowOff>762000</xdr:rowOff>
    </xdr:to>
    <xdr:sp>
      <xdr:nvSpPr>
        <xdr:cNvPr id="41" name="AutoShape 42"/>
        <xdr:cNvSpPr>
          <a:spLocks/>
        </xdr:cNvSpPr>
      </xdr:nvSpPr>
      <xdr:spPr>
        <a:xfrm>
          <a:off x="35452050" y="10572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609600</xdr:colOff>
      <xdr:row>12</xdr:row>
      <xdr:rowOff>152400</xdr:rowOff>
    </xdr:from>
    <xdr:to>
      <xdr:col>42</xdr:col>
      <xdr:colOff>609600</xdr:colOff>
      <xdr:row>14</xdr:row>
      <xdr:rowOff>762000</xdr:rowOff>
    </xdr:to>
    <xdr:sp>
      <xdr:nvSpPr>
        <xdr:cNvPr id="42" name="Rectangle 43"/>
        <xdr:cNvSpPr>
          <a:spLocks/>
        </xdr:cNvSpPr>
      </xdr:nvSpPr>
      <xdr:spPr>
        <a:xfrm>
          <a:off x="36061650" y="7677150"/>
          <a:ext cx="0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平成
</a:t>
          </a:r>
          <a:r>
            <a:rPr lang="en-US" cap="none" sz="2000" b="0" i="0" u="none" baseline="0">
              <a:solidFill>
                <a:srgbClr val="FF0000"/>
              </a:solidFill>
            </a:rPr>
            <a:t>20</a:t>
          </a:r>
          <a:r>
            <a:rPr lang="en-US" cap="none" sz="2000" b="0" i="0" u="none" baseline="0"/>
            <a:t>年度</a:t>
          </a:r>
        </a:p>
      </xdr:txBody>
    </xdr:sp>
    <xdr:clientData/>
  </xdr:twoCellAnchor>
  <xdr:twoCellAnchor>
    <xdr:from>
      <xdr:col>39</xdr:col>
      <xdr:colOff>47625</xdr:colOff>
      <xdr:row>6</xdr:row>
      <xdr:rowOff>219075</xdr:rowOff>
    </xdr:from>
    <xdr:to>
      <xdr:col>39</xdr:col>
      <xdr:colOff>504825</xdr:colOff>
      <xdr:row>8</xdr:row>
      <xdr:rowOff>695325</xdr:rowOff>
    </xdr:to>
    <xdr:sp>
      <xdr:nvSpPr>
        <xdr:cNvPr id="43" name="Rectangle 44"/>
        <xdr:cNvSpPr>
          <a:spLocks/>
        </xdr:cNvSpPr>
      </xdr:nvSpPr>
      <xdr:spPr>
        <a:xfrm>
          <a:off x="33251775" y="2247900"/>
          <a:ext cx="45720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平成20年度</a:t>
          </a:r>
        </a:p>
      </xdr:txBody>
    </xdr:sp>
    <xdr:clientData/>
  </xdr:twoCellAnchor>
  <xdr:twoCellAnchor>
    <xdr:from>
      <xdr:col>42</xdr:col>
      <xdr:colOff>276225</xdr:colOff>
      <xdr:row>14</xdr:row>
      <xdr:rowOff>762000</xdr:rowOff>
    </xdr:from>
    <xdr:to>
      <xdr:col>42</xdr:col>
      <xdr:colOff>609600</xdr:colOff>
      <xdr:row>14</xdr:row>
      <xdr:rowOff>762000</xdr:rowOff>
    </xdr:to>
    <xdr:sp>
      <xdr:nvSpPr>
        <xdr:cNvPr id="44" name="Rectangle 45"/>
        <xdr:cNvSpPr>
          <a:spLocks/>
        </xdr:cNvSpPr>
      </xdr:nvSpPr>
      <xdr:spPr>
        <a:xfrm>
          <a:off x="35728275" y="981075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42</xdr:col>
      <xdr:colOff>228600</xdr:colOff>
      <xdr:row>14</xdr:row>
      <xdr:rowOff>762000</xdr:rowOff>
    </xdr:from>
    <xdr:to>
      <xdr:col>42</xdr:col>
      <xdr:colOff>304800</xdr:colOff>
      <xdr:row>14</xdr:row>
      <xdr:rowOff>762000</xdr:rowOff>
    </xdr:to>
    <xdr:sp>
      <xdr:nvSpPr>
        <xdr:cNvPr id="45" name="AutoShape 46"/>
        <xdr:cNvSpPr>
          <a:spLocks/>
        </xdr:cNvSpPr>
      </xdr:nvSpPr>
      <xdr:spPr>
        <a:xfrm>
          <a:off x="35680650" y="981075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609600</xdr:colOff>
      <xdr:row>14</xdr:row>
      <xdr:rowOff>762000</xdr:rowOff>
    </xdr:from>
    <xdr:to>
      <xdr:col>42</xdr:col>
      <xdr:colOff>609600</xdr:colOff>
      <xdr:row>14</xdr:row>
      <xdr:rowOff>762000</xdr:rowOff>
    </xdr:to>
    <xdr:sp>
      <xdr:nvSpPr>
        <xdr:cNvPr id="46" name="AutoShape 47"/>
        <xdr:cNvSpPr>
          <a:spLocks/>
        </xdr:cNvSpPr>
      </xdr:nvSpPr>
      <xdr:spPr>
        <a:xfrm>
          <a:off x="36061650" y="981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276225</xdr:colOff>
      <xdr:row>18</xdr:row>
      <xdr:rowOff>762000</xdr:rowOff>
    </xdr:from>
    <xdr:to>
      <xdr:col>41</xdr:col>
      <xdr:colOff>685800</xdr:colOff>
      <xdr:row>18</xdr:row>
      <xdr:rowOff>762000</xdr:rowOff>
    </xdr:to>
    <xdr:sp>
      <xdr:nvSpPr>
        <xdr:cNvPr id="47" name="Rectangle 48"/>
        <xdr:cNvSpPr>
          <a:spLocks/>
        </xdr:cNvSpPr>
      </xdr:nvSpPr>
      <xdr:spPr>
        <a:xfrm>
          <a:off x="35042475" y="12858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41</xdr:col>
      <xdr:colOff>685800</xdr:colOff>
      <xdr:row>18</xdr:row>
      <xdr:rowOff>762000</xdr:rowOff>
    </xdr:from>
    <xdr:to>
      <xdr:col>41</xdr:col>
      <xdr:colOff>685800</xdr:colOff>
      <xdr:row>18</xdr:row>
      <xdr:rowOff>762000</xdr:rowOff>
    </xdr:to>
    <xdr:sp>
      <xdr:nvSpPr>
        <xdr:cNvPr id="48" name="AutoShape 50"/>
        <xdr:cNvSpPr>
          <a:spLocks/>
        </xdr:cNvSpPr>
      </xdr:nvSpPr>
      <xdr:spPr>
        <a:xfrm>
          <a:off x="35452050" y="12858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276225</xdr:colOff>
      <xdr:row>19</xdr:row>
      <xdr:rowOff>762000</xdr:rowOff>
    </xdr:from>
    <xdr:to>
      <xdr:col>41</xdr:col>
      <xdr:colOff>685800</xdr:colOff>
      <xdr:row>19</xdr:row>
      <xdr:rowOff>762000</xdr:rowOff>
    </xdr:to>
    <xdr:sp>
      <xdr:nvSpPr>
        <xdr:cNvPr id="49" name="Rectangle 51"/>
        <xdr:cNvSpPr>
          <a:spLocks/>
        </xdr:cNvSpPr>
      </xdr:nvSpPr>
      <xdr:spPr>
        <a:xfrm>
          <a:off x="35042475" y="13620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41</xdr:col>
      <xdr:colOff>685800</xdr:colOff>
      <xdr:row>19</xdr:row>
      <xdr:rowOff>762000</xdr:rowOff>
    </xdr:from>
    <xdr:to>
      <xdr:col>41</xdr:col>
      <xdr:colOff>685800</xdr:colOff>
      <xdr:row>19</xdr:row>
      <xdr:rowOff>762000</xdr:rowOff>
    </xdr:to>
    <xdr:sp>
      <xdr:nvSpPr>
        <xdr:cNvPr id="50" name="AutoShape 53"/>
        <xdr:cNvSpPr>
          <a:spLocks/>
        </xdr:cNvSpPr>
      </xdr:nvSpPr>
      <xdr:spPr>
        <a:xfrm>
          <a:off x="35452050" y="1362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276225</xdr:colOff>
      <xdr:row>18</xdr:row>
      <xdr:rowOff>762000</xdr:rowOff>
    </xdr:from>
    <xdr:to>
      <xdr:col>43</xdr:col>
      <xdr:colOff>685800</xdr:colOff>
      <xdr:row>18</xdr:row>
      <xdr:rowOff>762000</xdr:rowOff>
    </xdr:to>
    <xdr:sp>
      <xdr:nvSpPr>
        <xdr:cNvPr id="51" name="Rectangle 54"/>
        <xdr:cNvSpPr>
          <a:spLocks/>
        </xdr:cNvSpPr>
      </xdr:nvSpPr>
      <xdr:spPr>
        <a:xfrm>
          <a:off x="36337875" y="12858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43</xdr:col>
      <xdr:colOff>685800</xdr:colOff>
      <xdr:row>18</xdr:row>
      <xdr:rowOff>762000</xdr:rowOff>
    </xdr:from>
    <xdr:to>
      <xdr:col>43</xdr:col>
      <xdr:colOff>685800</xdr:colOff>
      <xdr:row>18</xdr:row>
      <xdr:rowOff>762000</xdr:rowOff>
    </xdr:to>
    <xdr:sp>
      <xdr:nvSpPr>
        <xdr:cNvPr id="52" name="AutoShape 56"/>
        <xdr:cNvSpPr>
          <a:spLocks/>
        </xdr:cNvSpPr>
      </xdr:nvSpPr>
      <xdr:spPr>
        <a:xfrm>
          <a:off x="36747450" y="12858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276225</xdr:colOff>
      <xdr:row>19</xdr:row>
      <xdr:rowOff>762000</xdr:rowOff>
    </xdr:from>
    <xdr:to>
      <xdr:col>43</xdr:col>
      <xdr:colOff>685800</xdr:colOff>
      <xdr:row>19</xdr:row>
      <xdr:rowOff>762000</xdr:rowOff>
    </xdr:to>
    <xdr:sp>
      <xdr:nvSpPr>
        <xdr:cNvPr id="53" name="Rectangle 57"/>
        <xdr:cNvSpPr>
          <a:spLocks/>
        </xdr:cNvSpPr>
      </xdr:nvSpPr>
      <xdr:spPr>
        <a:xfrm>
          <a:off x="36337875" y="13620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43</xdr:col>
      <xdr:colOff>685800</xdr:colOff>
      <xdr:row>19</xdr:row>
      <xdr:rowOff>762000</xdr:rowOff>
    </xdr:from>
    <xdr:to>
      <xdr:col>43</xdr:col>
      <xdr:colOff>685800</xdr:colOff>
      <xdr:row>19</xdr:row>
      <xdr:rowOff>762000</xdr:rowOff>
    </xdr:to>
    <xdr:sp>
      <xdr:nvSpPr>
        <xdr:cNvPr id="54" name="AutoShape 59"/>
        <xdr:cNvSpPr>
          <a:spLocks/>
        </xdr:cNvSpPr>
      </xdr:nvSpPr>
      <xdr:spPr>
        <a:xfrm>
          <a:off x="36747450" y="1362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276225</xdr:colOff>
      <xdr:row>18</xdr:row>
      <xdr:rowOff>762000</xdr:rowOff>
    </xdr:from>
    <xdr:to>
      <xdr:col>45</xdr:col>
      <xdr:colOff>685800</xdr:colOff>
      <xdr:row>18</xdr:row>
      <xdr:rowOff>762000</xdr:rowOff>
    </xdr:to>
    <xdr:sp>
      <xdr:nvSpPr>
        <xdr:cNvPr id="55" name="Rectangle 60"/>
        <xdr:cNvSpPr>
          <a:spLocks/>
        </xdr:cNvSpPr>
      </xdr:nvSpPr>
      <xdr:spPr>
        <a:xfrm>
          <a:off x="37709475" y="12858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45</xdr:col>
      <xdr:colOff>685800</xdr:colOff>
      <xdr:row>18</xdr:row>
      <xdr:rowOff>762000</xdr:rowOff>
    </xdr:from>
    <xdr:to>
      <xdr:col>45</xdr:col>
      <xdr:colOff>685800</xdr:colOff>
      <xdr:row>18</xdr:row>
      <xdr:rowOff>762000</xdr:rowOff>
    </xdr:to>
    <xdr:sp>
      <xdr:nvSpPr>
        <xdr:cNvPr id="56" name="AutoShape 62"/>
        <xdr:cNvSpPr>
          <a:spLocks/>
        </xdr:cNvSpPr>
      </xdr:nvSpPr>
      <xdr:spPr>
        <a:xfrm>
          <a:off x="38119050" y="12858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276225</xdr:colOff>
      <xdr:row>19</xdr:row>
      <xdr:rowOff>762000</xdr:rowOff>
    </xdr:from>
    <xdr:to>
      <xdr:col>45</xdr:col>
      <xdr:colOff>685800</xdr:colOff>
      <xdr:row>19</xdr:row>
      <xdr:rowOff>762000</xdr:rowOff>
    </xdr:to>
    <xdr:sp>
      <xdr:nvSpPr>
        <xdr:cNvPr id="57" name="Rectangle 63"/>
        <xdr:cNvSpPr>
          <a:spLocks/>
        </xdr:cNvSpPr>
      </xdr:nvSpPr>
      <xdr:spPr>
        <a:xfrm>
          <a:off x="37709475" y="13620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45</xdr:col>
      <xdr:colOff>685800</xdr:colOff>
      <xdr:row>19</xdr:row>
      <xdr:rowOff>762000</xdr:rowOff>
    </xdr:from>
    <xdr:to>
      <xdr:col>45</xdr:col>
      <xdr:colOff>685800</xdr:colOff>
      <xdr:row>19</xdr:row>
      <xdr:rowOff>762000</xdr:rowOff>
    </xdr:to>
    <xdr:sp>
      <xdr:nvSpPr>
        <xdr:cNvPr id="58" name="AutoShape 65"/>
        <xdr:cNvSpPr>
          <a:spLocks/>
        </xdr:cNvSpPr>
      </xdr:nvSpPr>
      <xdr:spPr>
        <a:xfrm>
          <a:off x="38119050" y="1362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276225</xdr:colOff>
      <xdr:row>18</xdr:row>
      <xdr:rowOff>762000</xdr:rowOff>
    </xdr:from>
    <xdr:to>
      <xdr:col>47</xdr:col>
      <xdr:colOff>685800</xdr:colOff>
      <xdr:row>18</xdr:row>
      <xdr:rowOff>762000</xdr:rowOff>
    </xdr:to>
    <xdr:sp>
      <xdr:nvSpPr>
        <xdr:cNvPr id="59" name="Rectangle 66"/>
        <xdr:cNvSpPr>
          <a:spLocks/>
        </xdr:cNvSpPr>
      </xdr:nvSpPr>
      <xdr:spPr>
        <a:xfrm>
          <a:off x="39081075" y="12858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47</xdr:col>
      <xdr:colOff>685800</xdr:colOff>
      <xdr:row>18</xdr:row>
      <xdr:rowOff>762000</xdr:rowOff>
    </xdr:from>
    <xdr:to>
      <xdr:col>47</xdr:col>
      <xdr:colOff>685800</xdr:colOff>
      <xdr:row>18</xdr:row>
      <xdr:rowOff>762000</xdr:rowOff>
    </xdr:to>
    <xdr:sp>
      <xdr:nvSpPr>
        <xdr:cNvPr id="60" name="AutoShape 68"/>
        <xdr:cNvSpPr>
          <a:spLocks/>
        </xdr:cNvSpPr>
      </xdr:nvSpPr>
      <xdr:spPr>
        <a:xfrm>
          <a:off x="39490650" y="12858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276225</xdr:colOff>
      <xdr:row>19</xdr:row>
      <xdr:rowOff>762000</xdr:rowOff>
    </xdr:from>
    <xdr:to>
      <xdr:col>47</xdr:col>
      <xdr:colOff>685800</xdr:colOff>
      <xdr:row>19</xdr:row>
      <xdr:rowOff>762000</xdr:rowOff>
    </xdr:to>
    <xdr:sp>
      <xdr:nvSpPr>
        <xdr:cNvPr id="61" name="Rectangle 69"/>
        <xdr:cNvSpPr>
          <a:spLocks/>
        </xdr:cNvSpPr>
      </xdr:nvSpPr>
      <xdr:spPr>
        <a:xfrm>
          <a:off x="39081075" y="13620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⑩+⑪</a:t>
          </a:r>
        </a:p>
      </xdr:txBody>
    </xdr:sp>
    <xdr:clientData/>
  </xdr:twoCellAnchor>
  <xdr:twoCellAnchor>
    <xdr:from>
      <xdr:col>47</xdr:col>
      <xdr:colOff>685800</xdr:colOff>
      <xdr:row>19</xdr:row>
      <xdr:rowOff>762000</xdr:rowOff>
    </xdr:from>
    <xdr:to>
      <xdr:col>47</xdr:col>
      <xdr:colOff>685800</xdr:colOff>
      <xdr:row>19</xdr:row>
      <xdr:rowOff>762000</xdr:rowOff>
    </xdr:to>
    <xdr:sp>
      <xdr:nvSpPr>
        <xdr:cNvPr id="62" name="AutoShape 71"/>
        <xdr:cNvSpPr>
          <a:spLocks/>
        </xdr:cNvSpPr>
      </xdr:nvSpPr>
      <xdr:spPr>
        <a:xfrm>
          <a:off x="39490650" y="13620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="50" zoomScaleNormal="50" zoomScaleSheetLayoutView="40" workbookViewId="0" topLeftCell="A25">
      <selection activeCell="H33" sqref="H33:J33"/>
    </sheetView>
  </sheetViews>
  <sheetFormatPr defaultColWidth="9.00390625" defaultRowHeight="13.5"/>
  <cols>
    <col min="1" max="1" width="8.125" style="0" customWidth="1"/>
    <col min="2" max="2" width="4.75390625" style="0" customWidth="1"/>
    <col min="3" max="3" width="10.625" style="0" customWidth="1"/>
    <col min="4" max="4" width="0.875" style="0" customWidth="1"/>
    <col min="5" max="5" width="2.25390625" style="0" customWidth="1"/>
    <col min="6" max="6" width="19.25390625" style="0" customWidth="1"/>
    <col min="7" max="7" width="13.625" style="0" customWidth="1"/>
    <col min="8" max="9" width="10.625" style="0" customWidth="1"/>
    <col min="10" max="10" width="9.375" style="2" customWidth="1"/>
    <col min="11" max="14" width="10.625" style="0" customWidth="1"/>
    <col min="15" max="15" width="13.875" style="0" customWidth="1"/>
    <col min="16" max="16" width="10.875" style="0" customWidth="1"/>
    <col min="17" max="17" width="17.625" style="0" customWidth="1"/>
    <col min="18" max="18" width="11.375" style="0" customWidth="1"/>
    <col min="19" max="19" width="7.125" style="0" customWidth="1"/>
    <col min="20" max="20" width="21.625" style="2" customWidth="1"/>
    <col min="21" max="21" width="11.875" style="0" customWidth="1"/>
    <col min="22" max="22" width="6.125" style="0" customWidth="1"/>
    <col min="23" max="23" width="18.125" style="2" customWidth="1"/>
    <col min="24" max="24" width="12.125" style="0" customWidth="1"/>
    <col min="25" max="25" width="20.875" style="0" customWidth="1"/>
    <col min="26" max="26" width="20.625" style="0" customWidth="1"/>
    <col min="27" max="28" width="12.00390625" style="0" customWidth="1"/>
    <col min="31" max="31" width="12.00390625" style="0" customWidth="1"/>
    <col min="32" max="32" width="11.625" style="0" customWidth="1"/>
    <col min="34" max="34" width="9.375" style="0" customWidth="1"/>
    <col min="39" max="40" width="10.875" style="0" customWidth="1"/>
    <col min="41" max="41" width="9.625" style="0" customWidth="1"/>
    <col min="43" max="43" width="8.00390625" style="0" customWidth="1"/>
  </cols>
  <sheetData>
    <row r="1" spans="1:54" s="1" customFormat="1" ht="50.2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6"/>
    </row>
    <row r="2" spans="1:54" s="1" customFormat="1" ht="19.5" customHeight="1">
      <c r="A2" s="4"/>
      <c r="B2" s="4"/>
      <c r="C2" s="4"/>
      <c r="D2" s="4"/>
      <c r="E2" s="4"/>
      <c r="F2" s="4"/>
      <c r="G2" s="4"/>
      <c r="H2" s="4"/>
      <c r="I2" s="6"/>
      <c r="J2" s="10"/>
      <c r="K2" s="6"/>
      <c r="L2" s="6"/>
      <c r="M2" s="6"/>
      <c r="N2" s="6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10"/>
      <c r="AQ2" s="6"/>
      <c r="AR2" s="6"/>
      <c r="AS2" s="10"/>
      <c r="AT2" s="10"/>
      <c r="AU2" s="6"/>
      <c r="AV2" s="10"/>
      <c r="AW2" s="10"/>
      <c r="AX2" s="6"/>
      <c r="AY2" s="6"/>
      <c r="AZ2" s="10"/>
      <c r="BA2" s="10"/>
      <c r="BB2" s="6"/>
    </row>
    <row r="3" spans="1:54" s="1" customFormat="1" ht="19.5" customHeight="1">
      <c r="A3" s="103"/>
      <c r="B3" s="103"/>
      <c r="C3" s="103"/>
      <c r="D3" s="6"/>
      <c r="E3" s="6"/>
      <c r="F3" s="6"/>
      <c r="G3" s="6"/>
      <c r="H3" s="104"/>
      <c r="I3" s="6"/>
      <c r="J3" s="10"/>
      <c r="K3" s="6"/>
      <c r="L3" s="6"/>
      <c r="M3" s="6"/>
      <c r="N3" s="6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10"/>
      <c r="AQ3" s="6"/>
      <c r="AR3" s="6"/>
      <c r="AS3" s="10"/>
      <c r="AT3" s="10"/>
      <c r="AU3" s="6"/>
      <c r="AV3" s="10"/>
      <c r="AW3" s="10"/>
      <c r="AX3" s="6"/>
      <c r="AY3" s="6"/>
      <c r="AZ3" s="10"/>
      <c r="BA3" s="10"/>
      <c r="BB3" s="6"/>
    </row>
    <row r="4" spans="1:54" s="1" customFormat="1" ht="19.5" customHeight="1">
      <c r="A4" s="103"/>
      <c r="B4" s="103"/>
      <c r="C4" s="103"/>
      <c r="D4" s="6"/>
      <c r="E4" s="6"/>
      <c r="F4" s="6"/>
      <c r="G4" s="6"/>
      <c r="H4" s="104"/>
      <c r="I4" s="6"/>
      <c r="J4" s="10"/>
      <c r="K4" s="6"/>
      <c r="L4" s="6"/>
      <c r="M4" s="6"/>
      <c r="N4" s="6"/>
      <c r="O4" s="6"/>
      <c r="P4" s="6"/>
      <c r="Q4" s="6"/>
      <c r="R4" s="6"/>
      <c r="S4" s="6"/>
      <c r="T4" s="10"/>
      <c r="U4" s="6"/>
      <c r="V4" s="6"/>
      <c r="W4" s="10"/>
      <c r="X4" s="6"/>
      <c r="Y4" s="9"/>
      <c r="Z4" s="6"/>
      <c r="AA4" s="6"/>
      <c r="AB4" s="1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0"/>
      <c r="AP4" s="10"/>
      <c r="AQ4" s="6"/>
      <c r="AR4" s="6"/>
      <c r="AS4" s="10"/>
      <c r="AT4" s="10"/>
      <c r="AU4" s="6"/>
      <c r="AV4" s="10"/>
      <c r="AW4" s="10"/>
      <c r="AX4" s="6"/>
      <c r="AY4" s="6"/>
      <c r="AZ4" s="10"/>
      <c r="BA4" s="10"/>
      <c r="BB4" s="6"/>
    </row>
    <row r="5" spans="1:54" s="1" customFormat="1" ht="21" customHeight="1">
      <c r="A5" s="5"/>
      <c r="B5" s="5"/>
      <c r="C5" s="5"/>
      <c r="D5" s="6"/>
      <c r="E5" s="6"/>
      <c r="F5" s="6"/>
      <c r="G5" s="6"/>
      <c r="H5" s="7"/>
      <c r="I5" s="6"/>
      <c r="J5" s="10"/>
      <c r="K5" s="6"/>
      <c r="L5" s="6"/>
      <c r="M5" s="6"/>
      <c r="N5" s="6"/>
      <c r="O5" s="6"/>
      <c r="P5" s="6"/>
      <c r="Q5" s="6"/>
      <c r="R5" s="6"/>
      <c r="S5" s="6"/>
      <c r="T5" s="10"/>
      <c r="U5" s="6"/>
      <c r="V5" s="6"/>
      <c r="W5" s="10"/>
      <c r="X5" s="6"/>
      <c r="Y5" s="7"/>
      <c r="Z5" s="6"/>
      <c r="AA5" s="6"/>
      <c r="AB5" s="1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0"/>
      <c r="AP5" s="10"/>
      <c r="AQ5" s="6"/>
      <c r="AR5" s="6"/>
      <c r="AS5" s="10"/>
      <c r="AT5" s="10"/>
      <c r="AU5" s="6"/>
      <c r="AV5" s="10"/>
      <c r="AW5" s="10"/>
      <c r="AX5" s="6"/>
      <c r="AY5" s="6"/>
      <c r="AZ5" s="10"/>
      <c r="BA5" s="10"/>
      <c r="BB5" s="6"/>
    </row>
    <row r="6" spans="1:54" ht="30" customHeight="1" thickBot="1">
      <c r="A6" s="8"/>
      <c r="B6" s="8"/>
      <c r="C6" s="8"/>
      <c r="D6" s="8"/>
      <c r="E6" s="8"/>
      <c r="F6" s="8"/>
      <c r="G6" s="8"/>
      <c r="H6" s="8"/>
      <c r="I6" s="8"/>
      <c r="J6" s="11"/>
      <c r="K6" s="8"/>
      <c r="L6" s="8"/>
      <c r="M6" s="8"/>
      <c r="N6" s="8"/>
      <c r="O6" s="8"/>
      <c r="P6" s="8"/>
      <c r="Q6" s="8"/>
      <c r="R6" s="8"/>
      <c r="S6" s="8"/>
      <c r="T6" s="11"/>
      <c r="U6" s="8"/>
      <c r="V6" s="8"/>
      <c r="W6" s="11"/>
      <c r="X6" s="8"/>
      <c r="Y6" s="20"/>
      <c r="Z6" s="20"/>
      <c r="AA6" s="20"/>
      <c r="AB6" s="21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0"/>
      <c r="AR6" s="20"/>
      <c r="AS6" s="21"/>
      <c r="AT6" s="21"/>
      <c r="AU6" s="20"/>
      <c r="AV6" s="21"/>
      <c r="AW6" s="21"/>
      <c r="AX6" s="20"/>
      <c r="AY6" s="20"/>
      <c r="AZ6" s="21"/>
      <c r="BA6" s="21"/>
      <c r="BB6" s="46"/>
    </row>
    <row r="7" spans="1:54" ht="49.5" customHeight="1" thickTop="1">
      <c r="A7" s="106" t="s">
        <v>31</v>
      </c>
      <c r="B7" s="108"/>
      <c r="C7" s="108"/>
      <c r="D7" s="108"/>
      <c r="E7" s="108"/>
      <c r="F7" s="108"/>
      <c r="G7" s="158" t="s">
        <v>32</v>
      </c>
      <c r="H7" s="159"/>
      <c r="I7" s="159"/>
      <c r="J7" s="159"/>
      <c r="K7" s="159"/>
      <c r="L7" s="159"/>
      <c r="M7" s="159"/>
      <c r="N7" s="159"/>
      <c r="O7" s="160" t="s">
        <v>50</v>
      </c>
      <c r="P7" s="161"/>
      <c r="Q7" s="161"/>
      <c r="R7" s="163" t="s">
        <v>33</v>
      </c>
      <c r="S7" s="164"/>
      <c r="T7" s="164"/>
      <c r="U7" s="156" t="s">
        <v>34</v>
      </c>
      <c r="V7" s="156"/>
      <c r="W7" s="156"/>
      <c r="X7" s="156"/>
      <c r="Y7" s="62"/>
      <c r="Z7" s="27"/>
      <c r="AA7" s="23"/>
      <c r="AB7" s="24"/>
      <c r="AC7" s="22"/>
      <c r="AD7" s="54"/>
      <c r="AE7" s="36"/>
      <c r="AF7" s="64"/>
      <c r="AG7" s="240" t="s">
        <v>18</v>
      </c>
      <c r="AH7" s="240"/>
      <c r="AI7" s="240"/>
      <c r="AJ7" s="240"/>
      <c r="AK7" s="240"/>
      <c r="AL7" s="241"/>
      <c r="AM7" s="52"/>
      <c r="AN7" s="54"/>
      <c r="AO7" s="34"/>
      <c r="AP7" s="34"/>
      <c r="AQ7" s="230"/>
      <c r="AR7" s="231"/>
      <c r="AS7" s="36"/>
      <c r="AT7" s="64"/>
      <c r="AU7" s="38"/>
      <c r="AV7" s="64"/>
      <c r="AW7" s="38"/>
      <c r="AX7" s="38"/>
      <c r="AY7" s="38"/>
      <c r="AZ7" s="36"/>
      <c r="BA7" s="40"/>
      <c r="BB7" s="47"/>
    </row>
    <row r="8" spans="1:54" ht="64.5" customHeight="1">
      <c r="A8" s="107"/>
      <c r="B8" s="279"/>
      <c r="C8" s="279"/>
      <c r="D8" s="279"/>
      <c r="E8" s="279"/>
      <c r="F8" s="279"/>
      <c r="G8" s="153" t="s">
        <v>1</v>
      </c>
      <c r="H8" s="149"/>
      <c r="I8" s="149"/>
      <c r="J8" s="153" t="s">
        <v>2</v>
      </c>
      <c r="K8" s="149"/>
      <c r="L8" s="149"/>
      <c r="M8" s="149"/>
      <c r="N8" s="149"/>
      <c r="O8" s="162"/>
      <c r="P8" s="162"/>
      <c r="Q8" s="162"/>
      <c r="R8" s="165"/>
      <c r="S8" s="165"/>
      <c r="T8" s="165"/>
      <c r="U8" s="157"/>
      <c r="V8" s="157"/>
      <c r="W8" s="157"/>
      <c r="X8" s="157"/>
      <c r="Y8" s="63"/>
      <c r="Z8" s="28"/>
      <c r="AA8" s="25"/>
      <c r="AB8" s="26"/>
      <c r="AC8" s="29"/>
      <c r="AD8" s="55"/>
      <c r="AE8" s="37"/>
      <c r="AF8" s="65"/>
      <c r="AG8" s="222" t="s">
        <v>30</v>
      </c>
      <c r="AH8" s="223"/>
      <c r="AI8" s="244" t="s">
        <v>25</v>
      </c>
      <c r="AJ8" s="244"/>
      <c r="AK8" s="244"/>
      <c r="AL8" s="244"/>
      <c r="AM8" s="53"/>
      <c r="AN8" s="55"/>
      <c r="AO8" s="35"/>
      <c r="AP8" s="35"/>
      <c r="AQ8" s="232"/>
      <c r="AR8" s="233"/>
      <c r="AS8" s="37"/>
      <c r="AT8" s="65"/>
      <c r="AU8" s="39"/>
      <c r="AV8" s="65"/>
      <c r="AW8" s="39"/>
      <c r="AX8" s="39"/>
      <c r="AY8" s="39"/>
      <c r="AZ8" s="37"/>
      <c r="BA8" s="41"/>
      <c r="BB8" s="47"/>
    </row>
    <row r="9" spans="1:54" ht="162.75" customHeight="1">
      <c r="A9" s="107"/>
      <c r="B9" s="279"/>
      <c r="C9" s="279"/>
      <c r="D9" s="279"/>
      <c r="E9" s="279"/>
      <c r="F9" s="279"/>
      <c r="G9" s="150" t="s">
        <v>35</v>
      </c>
      <c r="H9" s="155" t="s">
        <v>3</v>
      </c>
      <c r="I9" s="155" t="s">
        <v>4</v>
      </c>
      <c r="J9" s="117" t="s">
        <v>78</v>
      </c>
      <c r="K9" s="118"/>
      <c r="L9" s="131" t="s">
        <v>48</v>
      </c>
      <c r="M9" s="127" t="s">
        <v>49</v>
      </c>
      <c r="N9" s="128"/>
      <c r="O9" s="132" t="s">
        <v>5</v>
      </c>
      <c r="P9" s="127" t="s">
        <v>52</v>
      </c>
      <c r="Q9" s="128"/>
      <c r="R9" s="132" t="s">
        <v>5</v>
      </c>
      <c r="S9" s="127" t="s">
        <v>53</v>
      </c>
      <c r="T9" s="128"/>
      <c r="U9" s="123" t="s">
        <v>5</v>
      </c>
      <c r="V9" s="124"/>
      <c r="W9" s="127" t="s">
        <v>54</v>
      </c>
      <c r="X9" s="128"/>
      <c r="Y9" s="121" t="s">
        <v>51</v>
      </c>
      <c r="Z9" s="121" t="s">
        <v>55</v>
      </c>
      <c r="AA9" s="115" t="s">
        <v>56</v>
      </c>
      <c r="AB9" s="111"/>
      <c r="AC9" s="115" t="s">
        <v>57</v>
      </c>
      <c r="AD9" s="111"/>
      <c r="AE9" s="115" t="s">
        <v>58</v>
      </c>
      <c r="AF9" s="111"/>
      <c r="AG9" s="242" t="s">
        <v>24</v>
      </c>
      <c r="AH9" s="243"/>
      <c r="AI9" s="115" t="s">
        <v>59</v>
      </c>
      <c r="AJ9" s="111"/>
      <c r="AK9" s="117" t="s">
        <v>60</v>
      </c>
      <c r="AL9" s="118"/>
      <c r="AM9" s="115" t="s">
        <v>61</v>
      </c>
      <c r="AN9" s="111"/>
      <c r="AO9" s="115" t="s">
        <v>62</v>
      </c>
      <c r="AP9" s="119"/>
      <c r="AQ9" s="232"/>
      <c r="AR9" s="233"/>
      <c r="AS9" s="271" t="s">
        <v>63</v>
      </c>
      <c r="AT9" s="119"/>
      <c r="AU9" s="110" t="s">
        <v>60</v>
      </c>
      <c r="AV9" s="111"/>
      <c r="AW9" s="115" t="s">
        <v>64</v>
      </c>
      <c r="AX9" s="110"/>
      <c r="AY9" s="119"/>
      <c r="AZ9" s="110" t="s">
        <v>76</v>
      </c>
      <c r="BA9" s="111"/>
      <c r="BB9" s="48"/>
    </row>
    <row r="10" spans="1:54" ht="36" customHeight="1">
      <c r="A10" s="107"/>
      <c r="B10" s="279"/>
      <c r="C10" s="279"/>
      <c r="D10" s="279"/>
      <c r="E10" s="279"/>
      <c r="F10" s="279"/>
      <c r="G10" s="150"/>
      <c r="H10" s="155"/>
      <c r="I10" s="155"/>
      <c r="J10" s="116"/>
      <c r="K10" s="113"/>
      <c r="L10" s="122"/>
      <c r="M10" s="129"/>
      <c r="N10" s="130"/>
      <c r="O10" s="133"/>
      <c r="P10" s="129"/>
      <c r="Q10" s="130"/>
      <c r="R10" s="133"/>
      <c r="S10" s="129"/>
      <c r="T10" s="130"/>
      <c r="U10" s="125"/>
      <c r="V10" s="126"/>
      <c r="W10" s="129"/>
      <c r="X10" s="130"/>
      <c r="Y10" s="122"/>
      <c r="Z10" s="122"/>
      <c r="AA10" s="116"/>
      <c r="AB10" s="113"/>
      <c r="AC10" s="116"/>
      <c r="AD10" s="113"/>
      <c r="AE10" s="116"/>
      <c r="AF10" s="113"/>
      <c r="AG10" s="243"/>
      <c r="AH10" s="243"/>
      <c r="AI10" s="116"/>
      <c r="AJ10" s="113"/>
      <c r="AK10" s="116"/>
      <c r="AL10" s="113"/>
      <c r="AM10" s="116"/>
      <c r="AN10" s="113"/>
      <c r="AO10" s="116"/>
      <c r="AP10" s="120"/>
      <c r="AQ10" s="234"/>
      <c r="AR10" s="235"/>
      <c r="AS10" s="272"/>
      <c r="AT10" s="120"/>
      <c r="AU10" s="112"/>
      <c r="AV10" s="113"/>
      <c r="AW10" s="115"/>
      <c r="AX10" s="110"/>
      <c r="AY10" s="119"/>
      <c r="AZ10" s="112"/>
      <c r="BA10" s="113"/>
      <c r="BB10" s="47"/>
    </row>
    <row r="11" spans="1:54" ht="60" customHeight="1">
      <c r="A11" s="151" t="s">
        <v>6</v>
      </c>
      <c r="B11" s="149"/>
      <c r="C11" s="153" t="s">
        <v>7</v>
      </c>
      <c r="D11" s="149"/>
      <c r="E11" s="154" t="s">
        <v>8</v>
      </c>
      <c r="F11" s="102"/>
      <c r="G11" s="70">
        <v>1035</v>
      </c>
      <c r="H11" s="71">
        <v>0</v>
      </c>
      <c r="I11" s="71">
        <v>18</v>
      </c>
      <c r="J11" s="135">
        <v>573214</v>
      </c>
      <c r="K11" s="135"/>
      <c r="L11" s="71">
        <v>0</v>
      </c>
      <c r="M11" s="168">
        <v>6057</v>
      </c>
      <c r="N11" s="168"/>
      <c r="O11" s="77">
        <v>301</v>
      </c>
      <c r="P11" s="168">
        <v>214960</v>
      </c>
      <c r="Q11" s="168"/>
      <c r="R11" s="71">
        <v>264</v>
      </c>
      <c r="S11" s="135">
        <v>218719</v>
      </c>
      <c r="T11" s="135"/>
      <c r="U11" s="135">
        <v>0</v>
      </c>
      <c r="V11" s="167"/>
      <c r="W11" s="135">
        <v>0</v>
      </c>
      <c r="X11" s="135"/>
      <c r="Y11" s="44">
        <v>2</v>
      </c>
      <c r="Z11" s="30">
        <v>18077</v>
      </c>
      <c r="AA11" s="320">
        <f aca="true" t="shared" si="0" ref="AA11:AA21">J11+M11-P11+S11+W11+Y11+Z11</f>
        <v>601109</v>
      </c>
      <c r="AB11" s="321"/>
      <c r="AC11" s="229">
        <v>10277</v>
      </c>
      <c r="AD11" s="229"/>
      <c r="AE11" s="224">
        <f aca="true" t="shared" si="1" ref="AE11:AE26">SUM(AA11:AD11)</f>
        <v>611386</v>
      </c>
      <c r="AF11" s="225"/>
      <c r="AG11" s="236">
        <v>1034</v>
      </c>
      <c r="AH11" s="236"/>
      <c r="AI11" s="228">
        <v>42281</v>
      </c>
      <c r="AJ11" s="228"/>
      <c r="AK11" s="237">
        <v>2013</v>
      </c>
      <c r="AL11" s="237"/>
      <c r="AM11" s="239">
        <f aca="true" t="shared" si="2" ref="AM11:AM16">AE11+AI11</f>
        <v>653667</v>
      </c>
      <c r="AN11" s="239"/>
      <c r="AO11" s="238"/>
      <c r="AP11" s="238"/>
      <c r="AQ11" s="238"/>
      <c r="AR11" s="238"/>
      <c r="AS11" s="273"/>
      <c r="AT11" s="273"/>
      <c r="AU11" s="273"/>
      <c r="AV11" s="273"/>
      <c r="AW11" s="245">
        <v>924123</v>
      </c>
      <c r="AX11" s="245"/>
      <c r="AY11" s="245"/>
      <c r="AZ11" s="254">
        <f aca="true" t="shared" si="3" ref="AZ11:AZ24">AM11/AW11</f>
        <v>0.7073376595972614</v>
      </c>
      <c r="BA11" s="255"/>
      <c r="BB11" s="47"/>
    </row>
    <row r="12" spans="1:54" ht="60" customHeight="1">
      <c r="A12" s="152"/>
      <c r="B12" s="149"/>
      <c r="C12" s="149"/>
      <c r="D12" s="149"/>
      <c r="E12" s="12"/>
      <c r="F12" s="60" t="s">
        <v>9</v>
      </c>
      <c r="G12" s="71">
        <v>2</v>
      </c>
      <c r="H12" s="71">
        <v>0</v>
      </c>
      <c r="I12" s="71">
        <v>0</v>
      </c>
      <c r="J12" s="136">
        <v>2701</v>
      </c>
      <c r="K12" s="137"/>
      <c r="L12" s="71">
        <v>0</v>
      </c>
      <c r="M12" s="136">
        <v>0</v>
      </c>
      <c r="N12" s="137"/>
      <c r="O12" s="71">
        <v>2</v>
      </c>
      <c r="P12" s="136">
        <v>832</v>
      </c>
      <c r="Q12" s="137"/>
      <c r="R12" s="71">
        <v>2</v>
      </c>
      <c r="S12" s="136">
        <v>1345</v>
      </c>
      <c r="T12" s="137"/>
      <c r="U12" s="135">
        <v>0</v>
      </c>
      <c r="V12" s="167"/>
      <c r="W12" s="135">
        <v>0</v>
      </c>
      <c r="X12" s="135"/>
      <c r="Y12" s="44">
        <v>0</v>
      </c>
      <c r="Z12" s="30">
        <v>0</v>
      </c>
      <c r="AA12" s="224">
        <f t="shared" si="0"/>
        <v>3214</v>
      </c>
      <c r="AB12" s="225"/>
      <c r="AC12" s="229">
        <v>0</v>
      </c>
      <c r="AD12" s="229"/>
      <c r="AE12" s="224">
        <f t="shared" si="1"/>
        <v>3214</v>
      </c>
      <c r="AF12" s="225"/>
      <c r="AG12" s="229">
        <v>2</v>
      </c>
      <c r="AH12" s="229"/>
      <c r="AI12" s="228">
        <v>341</v>
      </c>
      <c r="AJ12" s="228"/>
      <c r="AK12" s="248">
        <v>16</v>
      </c>
      <c r="AL12" s="248"/>
      <c r="AM12" s="239">
        <f t="shared" si="2"/>
        <v>3555</v>
      </c>
      <c r="AN12" s="239"/>
      <c r="AO12" s="238"/>
      <c r="AP12" s="238"/>
      <c r="AQ12" s="238"/>
      <c r="AR12" s="238"/>
      <c r="AS12" s="238"/>
      <c r="AT12" s="238"/>
      <c r="AU12" s="238"/>
      <c r="AV12" s="238"/>
      <c r="AW12" s="245">
        <v>1781</v>
      </c>
      <c r="AX12" s="245"/>
      <c r="AY12" s="245"/>
      <c r="AZ12" s="254">
        <f t="shared" si="3"/>
        <v>1.99606962380685</v>
      </c>
      <c r="BA12" s="255"/>
      <c r="BB12" s="49"/>
    </row>
    <row r="13" spans="1:54" ht="60" customHeight="1">
      <c r="A13" s="152"/>
      <c r="B13" s="149"/>
      <c r="C13" s="149"/>
      <c r="D13" s="149"/>
      <c r="E13" s="166" t="s">
        <v>10</v>
      </c>
      <c r="F13" s="102"/>
      <c r="G13" s="71">
        <v>3118</v>
      </c>
      <c r="H13" s="71">
        <v>1</v>
      </c>
      <c r="I13" s="71">
        <v>121</v>
      </c>
      <c r="J13" s="136">
        <v>2110290</v>
      </c>
      <c r="K13" s="136"/>
      <c r="L13" s="71">
        <v>0</v>
      </c>
      <c r="M13" s="136">
        <v>49864</v>
      </c>
      <c r="N13" s="137"/>
      <c r="O13" s="71">
        <v>1467</v>
      </c>
      <c r="P13" s="136">
        <v>1028721</v>
      </c>
      <c r="Q13" s="137"/>
      <c r="R13" s="71">
        <v>1370</v>
      </c>
      <c r="S13" s="136">
        <v>799530</v>
      </c>
      <c r="T13" s="137"/>
      <c r="U13" s="135">
        <v>0</v>
      </c>
      <c r="V13" s="167"/>
      <c r="W13" s="136">
        <v>0</v>
      </c>
      <c r="X13" s="137"/>
      <c r="Y13" s="44">
        <v>0</v>
      </c>
      <c r="Z13" s="30">
        <v>49289</v>
      </c>
      <c r="AA13" s="226">
        <f t="shared" si="0"/>
        <v>1980252</v>
      </c>
      <c r="AB13" s="227"/>
      <c r="AC13" s="229">
        <v>57619</v>
      </c>
      <c r="AD13" s="229"/>
      <c r="AE13" s="226">
        <f t="shared" si="1"/>
        <v>2037871</v>
      </c>
      <c r="AF13" s="227"/>
      <c r="AG13" s="229">
        <v>3068</v>
      </c>
      <c r="AH13" s="229"/>
      <c r="AI13" s="228">
        <v>662521</v>
      </c>
      <c r="AJ13" s="228"/>
      <c r="AK13" s="269">
        <v>31549</v>
      </c>
      <c r="AL13" s="270"/>
      <c r="AM13" s="239">
        <f t="shared" si="2"/>
        <v>2700392</v>
      </c>
      <c r="AN13" s="239"/>
      <c r="AO13" s="238"/>
      <c r="AP13" s="238"/>
      <c r="AQ13" s="238"/>
      <c r="AR13" s="238"/>
      <c r="AS13" s="238"/>
      <c r="AT13" s="238"/>
      <c r="AU13" s="238"/>
      <c r="AV13" s="238"/>
      <c r="AW13" s="245">
        <v>3199725</v>
      </c>
      <c r="AX13" s="245"/>
      <c r="AY13" s="245"/>
      <c r="AZ13" s="254">
        <f t="shared" si="3"/>
        <v>0.843945026525717</v>
      </c>
      <c r="BA13" s="255"/>
      <c r="BB13" s="49"/>
    </row>
    <row r="14" spans="1:54" ht="60" customHeight="1">
      <c r="A14" s="152"/>
      <c r="B14" s="149"/>
      <c r="C14" s="149"/>
      <c r="D14" s="149"/>
      <c r="E14" s="12"/>
      <c r="F14" s="60" t="s">
        <v>9</v>
      </c>
      <c r="G14" s="71">
        <v>135</v>
      </c>
      <c r="H14" s="71">
        <v>0</v>
      </c>
      <c r="I14" s="71">
        <v>14</v>
      </c>
      <c r="J14" s="136">
        <v>521790</v>
      </c>
      <c r="K14" s="137"/>
      <c r="L14" s="71">
        <v>0</v>
      </c>
      <c r="M14" s="136">
        <v>16768</v>
      </c>
      <c r="N14" s="137"/>
      <c r="O14" s="71">
        <v>108</v>
      </c>
      <c r="P14" s="136">
        <v>368844</v>
      </c>
      <c r="Q14" s="137"/>
      <c r="R14" s="71">
        <v>105</v>
      </c>
      <c r="S14" s="136">
        <v>262334</v>
      </c>
      <c r="T14" s="137"/>
      <c r="U14" s="135">
        <v>0</v>
      </c>
      <c r="V14" s="167"/>
      <c r="W14" s="135">
        <v>0</v>
      </c>
      <c r="X14" s="135"/>
      <c r="Y14" s="44">
        <v>0</v>
      </c>
      <c r="Z14" s="30">
        <v>6414</v>
      </c>
      <c r="AA14" s="224">
        <f t="shared" si="0"/>
        <v>438462</v>
      </c>
      <c r="AB14" s="225"/>
      <c r="AC14" s="229">
        <v>9031</v>
      </c>
      <c r="AD14" s="229"/>
      <c r="AE14" s="224">
        <f t="shared" si="1"/>
        <v>447493</v>
      </c>
      <c r="AF14" s="225"/>
      <c r="AG14" s="229">
        <v>129</v>
      </c>
      <c r="AH14" s="229"/>
      <c r="AI14" s="228">
        <v>63653</v>
      </c>
      <c r="AJ14" s="228"/>
      <c r="AK14" s="248">
        <v>3031</v>
      </c>
      <c r="AL14" s="248"/>
      <c r="AM14" s="221">
        <f t="shared" si="2"/>
        <v>511146</v>
      </c>
      <c r="AN14" s="221"/>
      <c r="AO14" s="238"/>
      <c r="AP14" s="238"/>
      <c r="AQ14" s="238"/>
      <c r="AR14" s="238"/>
      <c r="AS14" s="238"/>
      <c r="AT14" s="238"/>
      <c r="AU14" s="238"/>
      <c r="AV14" s="238"/>
      <c r="AW14" s="245">
        <v>762495</v>
      </c>
      <c r="AX14" s="245"/>
      <c r="AY14" s="245"/>
      <c r="AZ14" s="254">
        <f t="shared" si="3"/>
        <v>0.6703598056380697</v>
      </c>
      <c r="BA14" s="255"/>
      <c r="BB14" s="49"/>
    </row>
    <row r="15" spans="1:54" ht="60" customHeight="1">
      <c r="A15" s="152"/>
      <c r="B15" s="149"/>
      <c r="C15" s="132" t="s">
        <v>11</v>
      </c>
      <c r="D15" s="148"/>
      <c r="E15" s="149"/>
      <c r="F15" s="149"/>
      <c r="G15" s="71">
        <v>15276</v>
      </c>
      <c r="H15" s="71">
        <v>16</v>
      </c>
      <c r="I15" s="71">
        <v>201</v>
      </c>
      <c r="J15" s="136">
        <v>723841</v>
      </c>
      <c r="K15" s="137"/>
      <c r="L15" s="71">
        <v>8</v>
      </c>
      <c r="M15" s="136">
        <v>21718</v>
      </c>
      <c r="N15" s="137"/>
      <c r="O15" s="71">
        <v>1930</v>
      </c>
      <c r="P15" s="136">
        <v>245984</v>
      </c>
      <c r="Q15" s="137"/>
      <c r="R15" s="71">
        <v>1564</v>
      </c>
      <c r="S15" s="136">
        <v>187986</v>
      </c>
      <c r="T15" s="137"/>
      <c r="U15" s="135">
        <v>0</v>
      </c>
      <c r="V15" s="167"/>
      <c r="W15" s="135">
        <v>0</v>
      </c>
      <c r="X15" s="135"/>
      <c r="Y15" s="44">
        <v>41</v>
      </c>
      <c r="Z15" s="30">
        <v>55693</v>
      </c>
      <c r="AA15" s="224">
        <f t="shared" si="0"/>
        <v>743295</v>
      </c>
      <c r="AB15" s="225"/>
      <c r="AC15" s="229">
        <v>37370</v>
      </c>
      <c r="AD15" s="229"/>
      <c r="AE15" s="224">
        <f t="shared" si="1"/>
        <v>780665</v>
      </c>
      <c r="AF15" s="225"/>
      <c r="AG15" s="229">
        <v>15188</v>
      </c>
      <c r="AH15" s="229"/>
      <c r="AI15" s="228">
        <v>405840</v>
      </c>
      <c r="AJ15" s="228"/>
      <c r="AK15" s="248">
        <v>19244</v>
      </c>
      <c r="AL15" s="248"/>
      <c r="AM15" s="267">
        <f t="shared" si="2"/>
        <v>1186505</v>
      </c>
      <c r="AN15" s="268"/>
      <c r="AO15" s="238"/>
      <c r="AP15" s="238"/>
      <c r="AQ15" s="238"/>
      <c r="AR15" s="238"/>
      <c r="AS15" s="238"/>
      <c r="AT15" s="238"/>
      <c r="AU15" s="238"/>
      <c r="AV15" s="238"/>
      <c r="AW15" s="245">
        <v>1322958</v>
      </c>
      <c r="AX15" s="245"/>
      <c r="AY15" s="245"/>
      <c r="AZ15" s="254">
        <f t="shared" si="3"/>
        <v>0.8968576477862487</v>
      </c>
      <c r="BA15" s="255"/>
      <c r="BB15" s="49"/>
    </row>
    <row r="16" spans="1:54" ht="60" customHeight="1">
      <c r="A16" s="152"/>
      <c r="B16" s="149"/>
      <c r="C16" s="169"/>
      <c r="D16" s="169"/>
      <c r="E16" s="105" t="s">
        <v>9</v>
      </c>
      <c r="F16" s="102"/>
      <c r="G16" s="71">
        <v>7</v>
      </c>
      <c r="H16" s="71">
        <v>0</v>
      </c>
      <c r="I16" s="71">
        <v>0</v>
      </c>
      <c r="J16" s="136">
        <v>6157</v>
      </c>
      <c r="K16" s="137"/>
      <c r="L16" s="71">
        <v>0</v>
      </c>
      <c r="M16" s="136">
        <v>0</v>
      </c>
      <c r="N16" s="137"/>
      <c r="O16" s="71">
        <v>5</v>
      </c>
      <c r="P16" s="136">
        <v>3663</v>
      </c>
      <c r="Q16" s="137"/>
      <c r="R16" s="71">
        <v>6</v>
      </c>
      <c r="S16" s="136">
        <v>3078</v>
      </c>
      <c r="T16" s="137"/>
      <c r="U16" s="135">
        <v>0</v>
      </c>
      <c r="V16" s="167"/>
      <c r="W16" s="135">
        <v>0</v>
      </c>
      <c r="X16" s="135"/>
      <c r="Y16" s="44">
        <v>98</v>
      </c>
      <c r="Z16" s="30">
        <v>0</v>
      </c>
      <c r="AA16" s="224">
        <f t="shared" si="0"/>
        <v>5670</v>
      </c>
      <c r="AB16" s="225"/>
      <c r="AC16" s="229">
        <v>24</v>
      </c>
      <c r="AD16" s="229"/>
      <c r="AE16" s="224">
        <f t="shared" si="1"/>
        <v>5694</v>
      </c>
      <c r="AF16" s="225"/>
      <c r="AG16" s="229">
        <v>7</v>
      </c>
      <c r="AH16" s="229"/>
      <c r="AI16" s="228">
        <v>483</v>
      </c>
      <c r="AJ16" s="228"/>
      <c r="AK16" s="248">
        <v>23</v>
      </c>
      <c r="AL16" s="248"/>
      <c r="AM16" s="221">
        <f t="shared" si="2"/>
        <v>6177</v>
      </c>
      <c r="AN16" s="221"/>
      <c r="AO16" s="238"/>
      <c r="AP16" s="238"/>
      <c r="AQ16" s="238"/>
      <c r="AR16" s="238"/>
      <c r="AS16" s="238"/>
      <c r="AT16" s="238"/>
      <c r="AU16" s="238"/>
      <c r="AV16" s="238"/>
      <c r="AW16" s="245">
        <v>8361</v>
      </c>
      <c r="AX16" s="245"/>
      <c r="AY16" s="245"/>
      <c r="AZ16" s="254">
        <f t="shared" si="3"/>
        <v>0.7387872264083244</v>
      </c>
      <c r="BA16" s="255"/>
      <c r="BB16" s="49"/>
    </row>
    <row r="17" spans="1:54" s="2" customFormat="1" ht="60" customHeight="1">
      <c r="A17" s="152"/>
      <c r="B17" s="149"/>
      <c r="C17" s="170" t="s">
        <v>0</v>
      </c>
      <c r="D17" s="171"/>
      <c r="E17" s="172"/>
      <c r="F17" s="172"/>
      <c r="G17" s="75">
        <f>G11+G13+G15</f>
        <v>19429</v>
      </c>
      <c r="H17" s="72">
        <f>H11+H13+H15</f>
        <v>17</v>
      </c>
      <c r="I17" s="72">
        <f>I11+I13+I15</f>
        <v>340</v>
      </c>
      <c r="J17" s="173">
        <f>J11+J13+J15</f>
        <v>3407345</v>
      </c>
      <c r="K17" s="174"/>
      <c r="L17" s="72">
        <f>L11+L13+L15</f>
        <v>8</v>
      </c>
      <c r="M17" s="134">
        <f>M11+M13+M15</f>
        <v>77639</v>
      </c>
      <c r="N17" s="134"/>
      <c r="O17" s="72">
        <f>O11+O13+O15</f>
        <v>3698</v>
      </c>
      <c r="P17" s="134">
        <f>P11+P13+P15</f>
        <v>1489665</v>
      </c>
      <c r="Q17" s="134"/>
      <c r="R17" s="78">
        <f>R11+R13+R15</f>
        <v>3198</v>
      </c>
      <c r="S17" s="134">
        <f>S11+S13+S15</f>
        <v>1206235</v>
      </c>
      <c r="T17" s="134"/>
      <c r="U17" s="134">
        <f>U11+U13+U15</f>
        <v>0</v>
      </c>
      <c r="V17" s="134">
        <f>V11+V13+V15</f>
        <v>0</v>
      </c>
      <c r="W17" s="134">
        <f>W11+W13+W15</f>
        <v>0</v>
      </c>
      <c r="X17" s="134"/>
      <c r="Y17" s="68">
        <f>Y11+Y13+Y15</f>
        <v>43</v>
      </c>
      <c r="Z17" s="80">
        <f>Z11+Z13+Z15</f>
        <v>123059</v>
      </c>
      <c r="AA17" s="322">
        <f t="shared" si="0"/>
        <v>3324656</v>
      </c>
      <c r="AB17" s="323"/>
      <c r="AC17" s="256">
        <f>AC11+AC13+AC15</f>
        <v>105266</v>
      </c>
      <c r="AD17" s="256"/>
      <c r="AE17" s="274">
        <f t="shared" si="1"/>
        <v>3429922</v>
      </c>
      <c r="AF17" s="275"/>
      <c r="AG17" s="256">
        <f>AG11+AG13+AG15</f>
        <v>19290</v>
      </c>
      <c r="AH17" s="256"/>
      <c r="AI17" s="276">
        <f>AI11+AI13+AI15</f>
        <v>1110642</v>
      </c>
      <c r="AJ17" s="277"/>
      <c r="AK17" s="257">
        <f>AK11+AK13+AK15</f>
        <v>52806</v>
      </c>
      <c r="AL17" s="258"/>
      <c r="AM17" s="264">
        <f>AM11+AM13+AM15</f>
        <v>4540564</v>
      </c>
      <c r="AN17" s="264"/>
      <c r="AO17" s="287">
        <v>24</v>
      </c>
      <c r="AP17" s="287"/>
      <c r="AQ17" s="261">
        <v>114</v>
      </c>
      <c r="AR17" s="261"/>
      <c r="AS17" s="261">
        <v>102197</v>
      </c>
      <c r="AT17" s="261"/>
      <c r="AU17" s="285">
        <v>63929</v>
      </c>
      <c r="AV17" s="286"/>
      <c r="AW17" s="261">
        <f>AW11+AW13+AW15</f>
        <v>5446806</v>
      </c>
      <c r="AX17" s="261"/>
      <c r="AY17" s="261"/>
      <c r="AZ17" s="259">
        <f t="shared" si="3"/>
        <v>0.8336195561215142</v>
      </c>
      <c r="BA17" s="260"/>
      <c r="BB17" s="49"/>
    </row>
    <row r="18" spans="1:54" s="2" customFormat="1" ht="60" customHeight="1">
      <c r="A18" s="152"/>
      <c r="B18" s="149"/>
      <c r="C18" s="169"/>
      <c r="D18" s="169"/>
      <c r="E18" s="109" t="s">
        <v>9</v>
      </c>
      <c r="F18" s="180"/>
      <c r="G18" s="72">
        <f>G12+G14+G16</f>
        <v>144</v>
      </c>
      <c r="H18" s="72">
        <f aca="true" t="shared" si="4" ref="H18:AW18">H12+H14+H16</f>
        <v>0</v>
      </c>
      <c r="I18" s="72">
        <f t="shared" si="4"/>
        <v>14</v>
      </c>
      <c r="J18" s="175">
        <f t="shared" si="4"/>
        <v>530648</v>
      </c>
      <c r="K18" s="176">
        <f t="shared" si="4"/>
        <v>0</v>
      </c>
      <c r="L18" s="72">
        <f t="shared" si="4"/>
        <v>0</v>
      </c>
      <c r="M18" s="175">
        <f t="shared" si="4"/>
        <v>16768</v>
      </c>
      <c r="N18" s="176">
        <f t="shared" si="4"/>
        <v>0</v>
      </c>
      <c r="O18" s="72">
        <f t="shared" si="4"/>
        <v>115</v>
      </c>
      <c r="P18" s="175">
        <f t="shared" si="4"/>
        <v>373339</v>
      </c>
      <c r="Q18" s="176">
        <f t="shared" si="4"/>
        <v>0</v>
      </c>
      <c r="R18" s="72">
        <f t="shared" si="4"/>
        <v>113</v>
      </c>
      <c r="S18" s="175">
        <f t="shared" si="4"/>
        <v>266757</v>
      </c>
      <c r="T18" s="176">
        <f t="shared" si="4"/>
        <v>0</v>
      </c>
      <c r="U18" s="134">
        <f t="shared" si="4"/>
        <v>0</v>
      </c>
      <c r="V18" s="177">
        <f t="shared" si="4"/>
        <v>0</v>
      </c>
      <c r="W18" s="134">
        <f t="shared" si="4"/>
        <v>0</v>
      </c>
      <c r="X18" s="134">
        <f t="shared" si="4"/>
        <v>0</v>
      </c>
      <c r="Y18" s="66">
        <f t="shared" si="4"/>
        <v>98</v>
      </c>
      <c r="Z18" s="67">
        <f t="shared" si="4"/>
        <v>6414</v>
      </c>
      <c r="AA18" s="324">
        <f t="shared" si="4"/>
        <v>447346</v>
      </c>
      <c r="AB18" s="325">
        <f t="shared" si="4"/>
        <v>0</v>
      </c>
      <c r="AC18" s="256">
        <f t="shared" si="4"/>
        <v>9055</v>
      </c>
      <c r="AD18" s="256">
        <f t="shared" si="4"/>
        <v>0</v>
      </c>
      <c r="AE18" s="291">
        <f t="shared" si="4"/>
        <v>456401</v>
      </c>
      <c r="AF18" s="292">
        <f t="shared" si="4"/>
        <v>0</v>
      </c>
      <c r="AG18" s="256">
        <f t="shared" si="4"/>
        <v>138</v>
      </c>
      <c r="AH18" s="256">
        <f t="shared" si="4"/>
        <v>0</v>
      </c>
      <c r="AI18" s="256">
        <f t="shared" si="4"/>
        <v>64477</v>
      </c>
      <c r="AJ18" s="256">
        <f t="shared" si="4"/>
        <v>0</v>
      </c>
      <c r="AK18" s="257">
        <f t="shared" si="4"/>
        <v>3070</v>
      </c>
      <c r="AL18" s="258">
        <f t="shared" si="4"/>
        <v>0</v>
      </c>
      <c r="AM18" s="265">
        <f t="shared" si="4"/>
        <v>520878</v>
      </c>
      <c r="AN18" s="266">
        <f t="shared" si="4"/>
        <v>0</v>
      </c>
      <c r="AO18" s="256">
        <f t="shared" si="4"/>
        <v>0</v>
      </c>
      <c r="AP18" s="256">
        <f t="shared" si="4"/>
        <v>0</v>
      </c>
      <c r="AQ18" s="261">
        <f t="shared" si="4"/>
        <v>0</v>
      </c>
      <c r="AR18" s="261">
        <f t="shared" si="4"/>
        <v>0</v>
      </c>
      <c r="AS18" s="261">
        <v>179</v>
      </c>
      <c r="AT18" s="261">
        <f t="shared" si="4"/>
        <v>0</v>
      </c>
      <c r="AU18" s="288">
        <v>1</v>
      </c>
      <c r="AV18" s="288">
        <f t="shared" si="4"/>
        <v>0</v>
      </c>
      <c r="AW18" s="285">
        <f t="shared" si="4"/>
        <v>772637</v>
      </c>
      <c r="AX18" s="289"/>
      <c r="AY18" s="286"/>
      <c r="AZ18" s="259">
        <f t="shared" si="3"/>
        <v>0.6741561690677511</v>
      </c>
      <c r="BA18" s="260"/>
      <c r="BB18" s="50"/>
    </row>
    <row r="19" spans="1:54" ht="60" customHeight="1">
      <c r="A19" s="178" t="s">
        <v>27</v>
      </c>
      <c r="B19" s="179"/>
      <c r="C19" s="147"/>
      <c r="D19" s="147"/>
      <c r="E19" s="147"/>
      <c r="F19" s="147"/>
      <c r="G19" s="71">
        <v>455</v>
      </c>
      <c r="H19" s="71">
        <v>0</v>
      </c>
      <c r="I19" s="71">
        <v>0</v>
      </c>
      <c r="J19" s="136">
        <v>95550</v>
      </c>
      <c r="K19" s="137"/>
      <c r="L19" s="71">
        <v>0</v>
      </c>
      <c r="M19" s="136">
        <v>0</v>
      </c>
      <c r="N19" s="137"/>
      <c r="O19" s="71">
        <v>0</v>
      </c>
      <c r="P19" s="136">
        <v>0</v>
      </c>
      <c r="Q19" s="137"/>
      <c r="R19" s="71">
        <v>0</v>
      </c>
      <c r="S19" s="136">
        <v>0</v>
      </c>
      <c r="T19" s="137"/>
      <c r="U19" s="135">
        <v>0</v>
      </c>
      <c r="V19" s="167"/>
      <c r="W19" s="135">
        <v>0</v>
      </c>
      <c r="X19" s="135"/>
      <c r="Y19" s="44">
        <v>0</v>
      </c>
      <c r="Z19" s="30">
        <v>0</v>
      </c>
      <c r="AA19" s="224">
        <f t="shared" si="0"/>
        <v>95550</v>
      </c>
      <c r="AB19" s="225"/>
      <c r="AC19" s="248">
        <v>869</v>
      </c>
      <c r="AD19" s="248"/>
      <c r="AE19" s="224">
        <f t="shared" si="1"/>
        <v>96419</v>
      </c>
      <c r="AF19" s="225"/>
      <c r="AG19" s="248">
        <v>450</v>
      </c>
      <c r="AH19" s="248"/>
      <c r="AI19" s="248">
        <v>23493</v>
      </c>
      <c r="AJ19" s="248"/>
      <c r="AK19" s="248">
        <v>1119</v>
      </c>
      <c r="AL19" s="248"/>
      <c r="AM19" s="221">
        <f aca="true" t="shared" si="5" ref="AM19:AM26">AE19+AI19</f>
        <v>119912</v>
      </c>
      <c r="AN19" s="221"/>
      <c r="AO19" s="238"/>
      <c r="AP19" s="238"/>
      <c r="AQ19" s="238"/>
      <c r="AR19" s="238"/>
      <c r="AS19" s="238"/>
      <c r="AT19" s="238"/>
      <c r="AU19" s="238"/>
      <c r="AV19" s="238"/>
      <c r="AW19" s="269">
        <v>149434</v>
      </c>
      <c r="AX19" s="290"/>
      <c r="AY19" s="270"/>
      <c r="AZ19" s="254">
        <f t="shared" si="3"/>
        <v>0.8024412115047446</v>
      </c>
      <c r="BA19" s="255"/>
      <c r="BB19" s="49"/>
    </row>
    <row r="20" spans="1:54" ht="60" customHeight="1">
      <c r="A20" s="181"/>
      <c r="B20" s="182"/>
      <c r="C20" s="183" t="s">
        <v>36</v>
      </c>
      <c r="D20" s="149"/>
      <c r="E20" s="149"/>
      <c r="F20" s="149"/>
      <c r="G20" s="70">
        <v>0</v>
      </c>
      <c r="H20" s="70">
        <v>0</v>
      </c>
      <c r="I20" s="70">
        <v>0</v>
      </c>
      <c r="J20" s="135">
        <v>0</v>
      </c>
      <c r="K20" s="167"/>
      <c r="L20" s="70">
        <v>0</v>
      </c>
      <c r="M20" s="135">
        <v>0</v>
      </c>
      <c r="N20" s="167"/>
      <c r="O20" s="70">
        <v>0</v>
      </c>
      <c r="P20" s="135">
        <v>0</v>
      </c>
      <c r="Q20" s="167"/>
      <c r="R20" s="70">
        <v>0</v>
      </c>
      <c r="S20" s="135">
        <v>0</v>
      </c>
      <c r="T20" s="167"/>
      <c r="U20" s="135">
        <v>0</v>
      </c>
      <c r="V20" s="167"/>
      <c r="W20" s="135">
        <v>0</v>
      </c>
      <c r="X20" s="135"/>
      <c r="Y20" s="44">
        <v>0</v>
      </c>
      <c r="Z20" s="30">
        <v>0</v>
      </c>
      <c r="AA20" s="224">
        <f t="shared" si="0"/>
        <v>0</v>
      </c>
      <c r="AB20" s="225"/>
      <c r="AC20" s="248">
        <v>0</v>
      </c>
      <c r="AD20" s="248"/>
      <c r="AE20" s="224">
        <f t="shared" si="1"/>
        <v>0</v>
      </c>
      <c r="AF20" s="225"/>
      <c r="AG20" s="248">
        <v>0</v>
      </c>
      <c r="AH20" s="248"/>
      <c r="AI20" s="248">
        <v>0</v>
      </c>
      <c r="AJ20" s="248"/>
      <c r="AK20" s="246">
        <v>0</v>
      </c>
      <c r="AL20" s="247"/>
      <c r="AM20" s="221">
        <f t="shared" si="5"/>
        <v>0</v>
      </c>
      <c r="AN20" s="221"/>
      <c r="AO20" s="238"/>
      <c r="AP20" s="238"/>
      <c r="AQ20" s="238"/>
      <c r="AR20" s="238"/>
      <c r="AS20" s="238"/>
      <c r="AT20" s="238"/>
      <c r="AU20" s="238"/>
      <c r="AV20" s="238"/>
      <c r="AW20" s="245">
        <v>0</v>
      </c>
      <c r="AX20" s="245"/>
      <c r="AY20" s="245"/>
      <c r="AZ20" s="262" t="s">
        <v>75</v>
      </c>
      <c r="BA20" s="263"/>
      <c r="BB20" s="49"/>
    </row>
    <row r="21" spans="1:54" ht="60" customHeight="1">
      <c r="A21" s="146" t="s">
        <v>37</v>
      </c>
      <c r="B21" s="147"/>
      <c r="C21" s="147"/>
      <c r="D21" s="147"/>
      <c r="E21" s="147"/>
      <c r="F21" s="147"/>
      <c r="G21" s="70">
        <v>552</v>
      </c>
      <c r="H21" s="70">
        <v>1</v>
      </c>
      <c r="I21" s="70">
        <v>0</v>
      </c>
      <c r="J21" s="135">
        <v>13814</v>
      </c>
      <c r="K21" s="167"/>
      <c r="L21" s="70">
        <v>8</v>
      </c>
      <c r="M21" s="135">
        <v>0</v>
      </c>
      <c r="N21" s="167"/>
      <c r="O21" s="70">
        <v>0</v>
      </c>
      <c r="P21" s="135">
        <v>0</v>
      </c>
      <c r="Q21" s="167"/>
      <c r="R21" s="70">
        <v>0</v>
      </c>
      <c r="S21" s="135">
        <v>0</v>
      </c>
      <c r="T21" s="167"/>
      <c r="U21" s="135">
        <v>0</v>
      </c>
      <c r="V21" s="167"/>
      <c r="W21" s="135">
        <v>0</v>
      </c>
      <c r="X21" s="135"/>
      <c r="Y21" s="44">
        <v>0</v>
      </c>
      <c r="Z21" s="30">
        <v>0</v>
      </c>
      <c r="AA21" s="224">
        <f t="shared" si="0"/>
        <v>13814</v>
      </c>
      <c r="AB21" s="225"/>
      <c r="AC21" s="248">
        <v>318</v>
      </c>
      <c r="AD21" s="248"/>
      <c r="AE21" s="224">
        <v>14159</v>
      </c>
      <c r="AF21" s="225"/>
      <c r="AG21" s="248">
        <v>551</v>
      </c>
      <c r="AH21" s="248"/>
      <c r="AI21" s="248">
        <v>11820</v>
      </c>
      <c r="AJ21" s="248"/>
      <c r="AK21" s="246">
        <v>563</v>
      </c>
      <c r="AL21" s="247"/>
      <c r="AM21" s="221">
        <f t="shared" si="5"/>
        <v>25979</v>
      </c>
      <c r="AN21" s="221"/>
      <c r="AO21" s="238"/>
      <c r="AP21" s="238"/>
      <c r="AQ21" s="238"/>
      <c r="AR21" s="238"/>
      <c r="AS21" s="238"/>
      <c r="AT21" s="238"/>
      <c r="AU21" s="238"/>
      <c r="AV21" s="238"/>
      <c r="AW21" s="245">
        <v>26826</v>
      </c>
      <c r="AX21" s="245"/>
      <c r="AY21" s="245"/>
      <c r="AZ21" s="254">
        <f t="shared" si="3"/>
        <v>0.9684261537314546</v>
      </c>
      <c r="BA21" s="255"/>
      <c r="BB21" s="49"/>
    </row>
    <row r="22" spans="1:54" ht="60" customHeight="1">
      <c r="A22" s="146" t="s">
        <v>17</v>
      </c>
      <c r="B22" s="147"/>
      <c r="C22" s="147"/>
      <c r="D22" s="147"/>
      <c r="E22" s="147"/>
      <c r="F22" s="147"/>
      <c r="G22" s="73"/>
      <c r="H22" s="73"/>
      <c r="I22" s="73"/>
      <c r="J22" s="184"/>
      <c r="K22" s="185"/>
      <c r="L22" s="73"/>
      <c r="M22" s="184"/>
      <c r="N22" s="185"/>
      <c r="O22" s="73"/>
      <c r="P22" s="184"/>
      <c r="Q22" s="185"/>
      <c r="R22" s="73"/>
      <c r="S22" s="184"/>
      <c r="T22" s="185"/>
      <c r="U22" s="184"/>
      <c r="V22" s="185"/>
      <c r="W22" s="184"/>
      <c r="X22" s="184"/>
      <c r="Y22" s="45"/>
      <c r="Z22" s="33"/>
      <c r="AA22" s="282"/>
      <c r="AB22" s="282"/>
      <c r="AC22" s="280"/>
      <c r="AD22" s="280"/>
      <c r="AE22" s="283"/>
      <c r="AF22" s="284"/>
      <c r="AG22" s="248">
        <v>1</v>
      </c>
      <c r="AH22" s="248"/>
      <c r="AI22" s="248">
        <v>840</v>
      </c>
      <c r="AJ22" s="248"/>
      <c r="AK22" s="246">
        <v>40</v>
      </c>
      <c r="AL22" s="247"/>
      <c r="AM22" s="221">
        <f t="shared" si="5"/>
        <v>840</v>
      </c>
      <c r="AN22" s="221"/>
      <c r="AO22" s="238"/>
      <c r="AP22" s="238"/>
      <c r="AQ22" s="238"/>
      <c r="AR22" s="238"/>
      <c r="AS22" s="238"/>
      <c r="AT22" s="238"/>
      <c r="AU22" s="238"/>
      <c r="AV22" s="238"/>
      <c r="AW22" s="249">
        <v>840</v>
      </c>
      <c r="AX22" s="249"/>
      <c r="AY22" s="249"/>
      <c r="AZ22" s="254">
        <f t="shared" si="3"/>
        <v>1</v>
      </c>
      <c r="BA22" s="255"/>
      <c r="BB22" s="49"/>
    </row>
    <row r="23" spans="1:54" ht="60" customHeight="1">
      <c r="A23" s="146" t="s">
        <v>38</v>
      </c>
      <c r="B23" s="147"/>
      <c r="C23" s="147"/>
      <c r="D23" s="147"/>
      <c r="E23" s="147"/>
      <c r="F23" s="147"/>
      <c r="G23" s="70">
        <v>82</v>
      </c>
      <c r="H23" s="70">
        <v>0</v>
      </c>
      <c r="I23" s="70">
        <v>0</v>
      </c>
      <c r="J23" s="135">
        <v>905</v>
      </c>
      <c r="K23" s="167"/>
      <c r="L23" s="70">
        <v>0</v>
      </c>
      <c r="M23" s="135">
        <v>0</v>
      </c>
      <c r="N23" s="167"/>
      <c r="O23" s="70">
        <v>0</v>
      </c>
      <c r="P23" s="135">
        <v>0</v>
      </c>
      <c r="Q23" s="167"/>
      <c r="R23" s="70">
        <v>0</v>
      </c>
      <c r="S23" s="135">
        <v>0</v>
      </c>
      <c r="T23" s="167"/>
      <c r="U23" s="135">
        <v>0</v>
      </c>
      <c r="V23" s="167"/>
      <c r="W23" s="135">
        <v>0</v>
      </c>
      <c r="X23" s="135"/>
      <c r="Y23" s="44">
        <v>0</v>
      </c>
      <c r="Z23" s="30">
        <v>0</v>
      </c>
      <c r="AA23" s="224">
        <f>J23+M23-P23+S23+W23+Y23+Z23</f>
        <v>905</v>
      </c>
      <c r="AB23" s="225"/>
      <c r="AC23" s="248">
        <v>253</v>
      </c>
      <c r="AD23" s="248"/>
      <c r="AE23" s="224">
        <f t="shared" si="1"/>
        <v>1158</v>
      </c>
      <c r="AF23" s="225"/>
      <c r="AG23" s="248">
        <v>81</v>
      </c>
      <c r="AH23" s="248"/>
      <c r="AI23" s="248">
        <v>1960</v>
      </c>
      <c r="AJ23" s="248"/>
      <c r="AK23" s="246">
        <v>93</v>
      </c>
      <c r="AL23" s="247"/>
      <c r="AM23" s="221">
        <f t="shared" si="5"/>
        <v>3118</v>
      </c>
      <c r="AN23" s="221"/>
      <c r="AO23" s="238"/>
      <c r="AP23" s="238"/>
      <c r="AQ23" s="238"/>
      <c r="AR23" s="238"/>
      <c r="AS23" s="238"/>
      <c r="AT23" s="238"/>
      <c r="AU23" s="238"/>
      <c r="AV23" s="238"/>
      <c r="AW23" s="245">
        <v>2834</v>
      </c>
      <c r="AX23" s="245"/>
      <c r="AY23" s="245"/>
      <c r="AZ23" s="254">
        <f t="shared" si="3"/>
        <v>1.1002117148906139</v>
      </c>
      <c r="BA23" s="255"/>
      <c r="BB23" s="49"/>
    </row>
    <row r="24" spans="1:54" ht="60" customHeight="1">
      <c r="A24" s="146" t="s">
        <v>16</v>
      </c>
      <c r="B24" s="147"/>
      <c r="C24" s="147"/>
      <c r="D24" s="147"/>
      <c r="E24" s="147"/>
      <c r="F24" s="147"/>
      <c r="G24" s="70">
        <v>95</v>
      </c>
      <c r="H24" s="70">
        <v>0</v>
      </c>
      <c r="I24" s="70">
        <v>0</v>
      </c>
      <c r="J24" s="135">
        <v>0</v>
      </c>
      <c r="K24" s="167"/>
      <c r="L24" s="70">
        <v>0</v>
      </c>
      <c r="M24" s="135">
        <v>0</v>
      </c>
      <c r="N24" s="167"/>
      <c r="O24" s="70">
        <v>0</v>
      </c>
      <c r="P24" s="135">
        <v>0</v>
      </c>
      <c r="Q24" s="167"/>
      <c r="R24" s="70">
        <v>42</v>
      </c>
      <c r="S24" s="135">
        <v>0</v>
      </c>
      <c r="T24" s="167"/>
      <c r="U24" s="135">
        <v>0</v>
      </c>
      <c r="V24" s="167"/>
      <c r="W24" s="135">
        <v>0</v>
      </c>
      <c r="X24" s="135"/>
      <c r="Y24" s="44">
        <v>0</v>
      </c>
      <c r="Z24" s="30">
        <v>0</v>
      </c>
      <c r="AA24" s="224">
        <f>J24+M24-P24+S24+W24+Y24+Z24</f>
        <v>0</v>
      </c>
      <c r="AB24" s="225"/>
      <c r="AC24" s="248">
        <v>0</v>
      </c>
      <c r="AD24" s="248"/>
      <c r="AE24" s="224">
        <f t="shared" si="1"/>
        <v>0</v>
      </c>
      <c r="AF24" s="225"/>
      <c r="AG24" s="248">
        <v>44</v>
      </c>
      <c r="AH24" s="248"/>
      <c r="AI24" s="248">
        <v>996</v>
      </c>
      <c r="AJ24" s="248"/>
      <c r="AK24" s="246">
        <v>47</v>
      </c>
      <c r="AL24" s="247"/>
      <c r="AM24" s="221">
        <f t="shared" si="5"/>
        <v>996</v>
      </c>
      <c r="AN24" s="221"/>
      <c r="AO24" s="238"/>
      <c r="AP24" s="238"/>
      <c r="AQ24" s="238"/>
      <c r="AR24" s="238"/>
      <c r="AS24" s="238"/>
      <c r="AT24" s="238"/>
      <c r="AU24" s="238"/>
      <c r="AV24" s="238"/>
      <c r="AW24" s="245">
        <v>878</v>
      </c>
      <c r="AX24" s="245"/>
      <c r="AY24" s="245"/>
      <c r="AZ24" s="254">
        <f t="shared" si="3"/>
        <v>1.1343963553530751</v>
      </c>
      <c r="BA24" s="255"/>
      <c r="BB24" s="49"/>
    </row>
    <row r="25" spans="1:54" ht="60" customHeight="1">
      <c r="A25" s="146" t="s">
        <v>39</v>
      </c>
      <c r="B25" s="147"/>
      <c r="C25" s="147"/>
      <c r="D25" s="147"/>
      <c r="E25" s="147"/>
      <c r="F25" s="147"/>
      <c r="G25" s="70">
        <v>0</v>
      </c>
      <c r="H25" s="70">
        <v>0</v>
      </c>
      <c r="I25" s="70">
        <v>0</v>
      </c>
      <c r="J25" s="135">
        <v>0</v>
      </c>
      <c r="K25" s="167"/>
      <c r="L25" s="70">
        <v>0</v>
      </c>
      <c r="M25" s="135">
        <v>0</v>
      </c>
      <c r="N25" s="167"/>
      <c r="O25" s="70">
        <v>0</v>
      </c>
      <c r="P25" s="135">
        <v>0</v>
      </c>
      <c r="Q25" s="167"/>
      <c r="R25" s="70">
        <v>0</v>
      </c>
      <c r="S25" s="135">
        <v>0</v>
      </c>
      <c r="T25" s="167"/>
      <c r="U25" s="135">
        <v>0</v>
      </c>
      <c r="V25" s="167"/>
      <c r="W25" s="135">
        <v>0</v>
      </c>
      <c r="X25" s="135"/>
      <c r="Y25" s="44">
        <v>0</v>
      </c>
      <c r="Z25" s="30">
        <v>0</v>
      </c>
      <c r="AA25" s="224">
        <f>J25+M25-P25+S25+W25+Y25+Z25</f>
        <v>0</v>
      </c>
      <c r="AB25" s="225"/>
      <c r="AC25" s="248">
        <v>0</v>
      </c>
      <c r="AD25" s="248"/>
      <c r="AE25" s="224">
        <f t="shared" si="1"/>
        <v>0</v>
      </c>
      <c r="AF25" s="225"/>
      <c r="AG25" s="280"/>
      <c r="AH25" s="280"/>
      <c r="AI25" s="248">
        <v>0</v>
      </c>
      <c r="AJ25" s="248"/>
      <c r="AK25" s="246">
        <v>0</v>
      </c>
      <c r="AL25" s="247"/>
      <c r="AM25" s="221">
        <f t="shared" si="5"/>
        <v>0</v>
      </c>
      <c r="AN25" s="221"/>
      <c r="AO25" s="238"/>
      <c r="AP25" s="238"/>
      <c r="AQ25" s="238"/>
      <c r="AR25" s="238"/>
      <c r="AS25" s="238"/>
      <c r="AT25" s="238"/>
      <c r="AU25" s="238"/>
      <c r="AV25" s="238"/>
      <c r="AW25" s="245">
        <v>0</v>
      </c>
      <c r="AX25" s="245"/>
      <c r="AY25" s="245"/>
      <c r="AZ25" s="262" t="s">
        <v>75</v>
      </c>
      <c r="BA25" s="263"/>
      <c r="BB25" s="49"/>
    </row>
    <row r="26" spans="1:54" ht="60" customHeight="1">
      <c r="A26" s="146" t="s">
        <v>40</v>
      </c>
      <c r="B26" s="147"/>
      <c r="C26" s="147"/>
      <c r="D26" s="147"/>
      <c r="E26" s="147"/>
      <c r="F26" s="147"/>
      <c r="G26" s="70">
        <v>0</v>
      </c>
      <c r="H26" s="70">
        <v>0</v>
      </c>
      <c r="I26" s="70">
        <v>0</v>
      </c>
      <c r="J26" s="135">
        <v>0</v>
      </c>
      <c r="K26" s="167"/>
      <c r="L26" s="70">
        <v>0</v>
      </c>
      <c r="M26" s="135">
        <v>0</v>
      </c>
      <c r="N26" s="167"/>
      <c r="O26" s="70">
        <v>0</v>
      </c>
      <c r="P26" s="135">
        <v>0</v>
      </c>
      <c r="Q26" s="167"/>
      <c r="R26" s="70">
        <v>0</v>
      </c>
      <c r="S26" s="135">
        <v>0</v>
      </c>
      <c r="T26" s="167"/>
      <c r="U26" s="135">
        <v>0</v>
      </c>
      <c r="V26" s="167"/>
      <c r="W26" s="135">
        <v>0</v>
      </c>
      <c r="X26" s="135"/>
      <c r="Y26" s="44">
        <v>0</v>
      </c>
      <c r="Z26" s="30">
        <v>0</v>
      </c>
      <c r="AA26" s="224">
        <f>J26+M26-P26+S26+W26+Y26+Z26</f>
        <v>0</v>
      </c>
      <c r="AB26" s="225"/>
      <c r="AC26" s="248">
        <v>0</v>
      </c>
      <c r="AD26" s="248"/>
      <c r="AE26" s="224">
        <f t="shared" si="1"/>
        <v>0</v>
      </c>
      <c r="AF26" s="225"/>
      <c r="AG26" s="280"/>
      <c r="AH26" s="280"/>
      <c r="AI26" s="248">
        <v>0</v>
      </c>
      <c r="AJ26" s="248"/>
      <c r="AK26" s="246">
        <v>0</v>
      </c>
      <c r="AL26" s="247"/>
      <c r="AM26" s="221">
        <f t="shared" si="5"/>
        <v>0</v>
      </c>
      <c r="AN26" s="221"/>
      <c r="AO26" s="238"/>
      <c r="AP26" s="238"/>
      <c r="AQ26" s="238"/>
      <c r="AR26" s="238"/>
      <c r="AS26" s="238"/>
      <c r="AT26" s="238"/>
      <c r="AU26" s="238"/>
      <c r="AV26" s="238"/>
      <c r="AW26" s="245">
        <v>0</v>
      </c>
      <c r="AX26" s="245"/>
      <c r="AY26" s="245"/>
      <c r="AZ26" s="262" t="s">
        <v>75</v>
      </c>
      <c r="BA26" s="263"/>
      <c r="BB26" s="49"/>
    </row>
    <row r="27" spans="1:54" s="2" customFormat="1" ht="60" customHeight="1">
      <c r="A27" s="191" t="s">
        <v>41</v>
      </c>
      <c r="B27" s="192"/>
      <c r="C27" s="180"/>
      <c r="D27" s="180"/>
      <c r="E27" s="180"/>
      <c r="F27" s="180"/>
      <c r="G27" s="78">
        <f aca="true" t="shared" si="6" ref="G27:W27">SUM(G23:G26)+G17+G19+G21</f>
        <v>20613</v>
      </c>
      <c r="H27" s="74">
        <f t="shared" si="6"/>
        <v>18</v>
      </c>
      <c r="I27" s="74">
        <f t="shared" si="6"/>
        <v>340</v>
      </c>
      <c r="J27" s="189">
        <f t="shared" si="6"/>
        <v>3517614</v>
      </c>
      <c r="K27" s="190">
        <f t="shared" si="6"/>
        <v>0</v>
      </c>
      <c r="L27" s="74">
        <f t="shared" si="6"/>
        <v>16</v>
      </c>
      <c r="M27" s="134">
        <f t="shared" si="6"/>
        <v>77639</v>
      </c>
      <c r="N27" s="177">
        <f t="shared" si="6"/>
        <v>0</v>
      </c>
      <c r="O27" s="74">
        <f t="shared" si="6"/>
        <v>3698</v>
      </c>
      <c r="P27" s="134">
        <f t="shared" si="6"/>
        <v>1489665</v>
      </c>
      <c r="Q27" s="177">
        <f t="shared" si="6"/>
        <v>0</v>
      </c>
      <c r="R27" s="76">
        <f t="shared" si="6"/>
        <v>3240</v>
      </c>
      <c r="S27" s="134">
        <f t="shared" si="6"/>
        <v>1206235</v>
      </c>
      <c r="T27" s="177">
        <f t="shared" si="6"/>
        <v>0</v>
      </c>
      <c r="U27" s="134">
        <f t="shared" si="6"/>
        <v>0</v>
      </c>
      <c r="V27" s="177">
        <f t="shared" si="6"/>
        <v>0</v>
      </c>
      <c r="W27" s="134">
        <f t="shared" si="6"/>
        <v>0</v>
      </c>
      <c r="X27" s="134"/>
      <c r="Y27" s="66">
        <f>SUM(Y23:Y26)+Y17+Y19+Y21</f>
        <v>43</v>
      </c>
      <c r="Z27" s="66">
        <f>SUM(Z23:Z26)+Z17+Z19+Z21</f>
        <v>123059</v>
      </c>
      <c r="AA27" s="281">
        <f>SUM(AA23:AB26)+AA17+AA19+AA22+AA21</f>
        <v>3434925</v>
      </c>
      <c r="AB27" s="281"/>
      <c r="AC27" s="256">
        <f>SUM(AC23:AD26)+AC17+AC19+AC22+AC21</f>
        <v>106706</v>
      </c>
      <c r="AD27" s="256"/>
      <c r="AE27" s="250">
        <f>SUM(AE23:AF26)+AE17+AE19+AE22+AE21</f>
        <v>3541658</v>
      </c>
      <c r="AF27" s="251"/>
      <c r="AG27" s="256">
        <f>SUM(AG23:AH26)+AG17+AG19+AG22+AG21</f>
        <v>20417</v>
      </c>
      <c r="AH27" s="256"/>
      <c r="AI27" s="256">
        <f>SUM(AI23:AJ26)+AI17+AI19+AI22+AI21</f>
        <v>1149751</v>
      </c>
      <c r="AJ27" s="256"/>
      <c r="AK27" s="256">
        <f>AK17+AK19+AK21+AK22+AK23+AK24+AK25+AK26</f>
        <v>54668</v>
      </c>
      <c r="AL27" s="256"/>
      <c r="AM27" s="256">
        <f>AM17+AM19+AM21+AM22+AM23+AM24+AM25+AM26</f>
        <v>4691409</v>
      </c>
      <c r="AN27" s="256"/>
      <c r="AO27" s="256">
        <f>AO17+AO19+AO21+AO22+AO23+AO24+AO25+AO26</f>
        <v>24</v>
      </c>
      <c r="AP27" s="256"/>
      <c r="AQ27" s="256">
        <v>115</v>
      </c>
      <c r="AR27" s="256"/>
      <c r="AS27" s="256">
        <v>104090</v>
      </c>
      <c r="AT27" s="256"/>
      <c r="AU27" s="256">
        <v>65818</v>
      </c>
      <c r="AV27" s="256"/>
      <c r="AW27" s="261">
        <f>AW17+AW19+AW21+AW22+AW23+AW25+AW24+AW26</f>
        <v>5627618</v>
      </c>
      <c r="AX27" s="261"/>
      <c r="AY27" s="261"/>
      <c r="AZ27" s="259">
        <f>AM27/AW27</f>
        <v>0.8336402719587577</v>
      </c>
      <c r="BA27" s="260"/>
      <c r="BB27" s="49"/>
    </row>
    <row r="28" spans="1:54" s="2" customFormat="1" ht="60" customHeight="1" thickBot="1">
      <c r="A28" s="193"/>
      <c r="B28" s="194"/>
      <c r="C28" s="195" t="s">
        <v>79</v>
      </c>
      <c r="D28" s="196"/>
      <c r="E28" s="196"/>
      <c r="F28" s="196"/>
      <c r="G28" s="81">
        <f>G18+G20</f>
        <v>144</v>
      </c>
      <c r="H28" s="81">
        <f>H18+H20</f>
        <v>0</v>
      </c>
      <c r="I28" s="81">
        <f>I18+I20</f>
        <v>14</v>
      </c>
      <c r="J28" s="197">
        <f>J18+J20</f>
        <v>530648</v>
      </c>
      <c r="K28" s="198"/>
      <c r="L28" s="81">
        <f>L18+L20</f>
        <v>0</v>
      </c>
      <c r="M28" s="197">
        <f>M18+M20</f>
        <v>16768</v>
      </c>
      <c r="N28" s="198"/>
      <c r="O28" s="81">
        <f>O18+O20</f>
        <v>115</v>
      </c>
      <c r="P28" s="197">
        <f>P18+P20</f>
        <v>373339</v>
      </c>
      <c r="Q28" s="198"/>
      <c r="R28" s="81">
        <v>113</v>
      </c>
      <c r="S28" s="197">
        <f>S18+S20</f>
        <v>266757</v>
      </c>
      <c r="T28" s="198"/>
      <c r="U28" s="197">
        <f>U18+U20</f>
        <v>0</v>
      </c>
      <c r="V28" s="198"/>
      <c r="W28" s="197">
        <f>W18+W20</f>
        <v>0</v>
      </c>
      <c r="X28" s="197"/>
      <c r="Y28" s="82">
        <v>0</v>
      </c>
      <c r="Z28" s="83">
        <f>Z18+Z20</f>
        <v>6414</v>
      </c>
      <c r="AA28" s="278">
        <f>AA18+AA20</f>
        <v>447346</v>
      </c>
      <c r="AB28" s="278"/>
      <c r="AC28" s="252">
        <f>AC18+AC20</f>
        <v>9055</v>
      </c>
      <c r="AD28" s="253"/>
      <c r="AE28" s="252">
        <f>AE18+AE20</f>
        <v>456401</v>
      </c>
      <c r="AF28" s="253"/>
      <c r="AG28" s="278">
        <f>AG18+AG20</f>
        <v>138</v>
      </c>
      <c r="AH28" s="278"/>
      <c r="AI28" s="278">
        <f>AI18+AI20</f>
        <v>64477</v>
      </c>
      <c r="AJ28" s="278"/>
      <c r="AK28" s="296">
        <f>AK18+AK20</f>
        <v>3070</v>
      </c>
      <c r="AL28" s="296"/>
      <c r="AM28" s="297">
        <f>AM18+AM20</f>
        <v>520878</v>
      </c>
      <c r="AN28" s="298"/>
      <c r="AO28" s="299">
        <f>AO18+AO20</f>
        <v>0</v>
      </c>
      <c r="AP28" s="253"/>
      <c r="AQ28" s="299">
        <f>AQ18+AQ20</f>
        <v>0</v>
      </c>
      <c r="AR28" s="253"/>
      <c r="AS28" s="299">
        <v>179</v>
      </c>
      <c r="AT28" s="253"/>
      <c r="AU28" s="300">
        <v>0</v>
      </c>
      <c r="AV28" s="301"/>
      <c r="AW28" s="293">
        <f>AW18+AW20</f>
        <v>772637</v>
      </c>
      <c r="AX28" s="293"/>
      <c r="AY28" s="293"/>
      <c r="AZ28" s="294">
        <f>AM28/AW28</f>
        <v>0.6741561690677511</v>
      </c>
      <c r="BA28" s="295"/>
      <c r="BB28" s="50"/>
    </row>
    <row r="29" spans="1:54" s="2" customFormat="1" ht="33" customHeight="1" thickTop="1">
      <c r="A29" s="84"/>
      <c r="B29" s="84"/>
      <c r="C29" s="85"/>
      <c r="D29" s="86"/>
      <c r="E29" s="86"/>
      <c r="F29" s="86"/>
      <c r="G29" s="87"/>
      <c r="H29" s="87"/>
      <c r="I29" s="87"/>
      <c r="J29" s="87"/>
      <c r="K29" s="88"/>
      <c r="L29" s="87"/>
      <c r="M29" s="87"/>
      <c r="N29" s="88"/>
      <c r="O29" s="87"/>
      <c r="P29" s="87"/>
      <c r="Q29" s="88"/>
      <c r="R29" s="87"/>
      <c r="S29" s="87"/>
      <c r="T29" s="88"/>
      <c r="U29" s="87"/>
      <c r="V29" s="88"/>
      <c r="W29" s="87"/>
      <c r="X29" s="87"/>
      <c r="Y29" s="89"/>
      <c r="Z29" s="90"/>
      <c r="AA29" s="91"/>
      <c r="AB29" s="91"/>
      <c r="AC29" s="92"/>
      <c r="AD29" s="93"/>
      <c r="AE29" s="92"/>
      <c r="AF29" s="93"/>
      <c r="AG29" s="91"/>
      <c r="AH29" s="91"/>
      <c r="AI29" s="91"/>
      <c r="AJ29" s="91"/>
      <c r="AK29" s="94"/>
      <c r="AL29" s="94"/>
      <c r="AM29" s="95"/>
      <c r="AN29" s="93"/>
      <c r="AO29" s="95"/>
      <c r="AP29" s="93"/>
      <c r="AQ29" s="95"/>
      <c r="AR29" s="93"/>
      <c r="AS29" s="95"/>
      <c r="AT29" s="93"/>
      <c r="AU29" s="98"/>
      <c r="AV29" s="99"/>
      <c r="AW29" s="100"/>
      <c r="AX29" s="100"/>
      <c r="AY29" s="100"/>
      <c r="AZ29" s="101"/>
      <c r="BA29" s="101"/>
      <c r="BB29" s="96"/>
    </row>
    <row r="30" spans="1:54" ht="82.5" customHeight="1" thickBot="1">
      <c r="A30" s="219" t="s">
        <v>80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Z30" s="56"/>
      <c r="AO30" s="42"/>
      <c r="AP30" s="43"/>
      <c r="AQ30" s="3"/>
      <c r="AR30" s="3"/>
      <c r="AS30" s="43"/>
      <c r="AT30" s="3"/>
      <c r="AU30" s="97"/>
      <c r="AV30" s="3"/>
      <c r="AW30" s="3"/>
      <c r="AX30" s="97"/>
      <c r="AY30" s="97"/>
      <c r="AZ30" s="97"/>
      <c r="BA30" s="3"/>
      <c r="BB30" s="51"/>
    </row>
    <row r="31" spans="1:54" ht="99.75" customHeight="1" thickTop="1">
      <c r="A31" s="186" t="s">
        <v>65</v>
      </c>
      <c r="B31" s="187"/>
      <c r="C31" s="187"/>
      <c r="D31" s="187"/>
      <c r="E31" s="187"/>
      <c r="F31" s="187"/>
      <c r="G31" s="188"/>
      <c r="H31" s="199" t="s">
        <v>42</v>
      </c>
      <c r="I31" s="199"/>
      <c r="J31" s="199"/>
      <c r="K31" s="200" t="s">
        <v>43</v>
      </c>
      <c r="L31" s="201"/>
      <c r="M31" s="201"/>
      <c r="N31" s="199" t="s">
        <v>12</v>
      </c>
      <c r="O31" s="202"/>
      <c r="P31" s="202"/>
      <c r="Q31" s="200" t="s">
        <v>44</v>
      </c>
      <c r="R31" s="201"/>
      <c r="S31" s="201"/>
      <c r="T31" s="200" t="s">
        <v>45</v>
      </c>
      <c r="U31" s="201"/>
      <c r="V31" s="199" t="s">
        <v>13</v>
      </c>
      <c r="W31" s="202"/>
      <c r="X31" s="202"/>
      <c r="Y31" s="313" t="s">
        <v>26</v>
      </c>
      <c r="Z31" s="307"/>
      <c r="AA31" s="308" t="s">
        <v>20</v>
      </c>
      <c r="AB31" s="309"/>
      <c r="AC31" s="309"/>
      <c r="AD31" s="314"/>
      <c r="AE31" s="313" t="s">
        <v>21</v>
      </c>
      <c r="AF31" s="306"/>
      <c r="AG31" s="306"/>
      <c r="AH31" s="307"/>
      <c r="AI31" s="315" t="s">
        <v>28</v>
      </c>
      <c r="AJ31" s="316"/>
      <c r="AK31" s="316"/>
      <c r="AL31" s="317"/>
      <c r="AM31" s="306" t="s">
        <v>22</v>
      </c>
      <c r="AN31" s="306"/>
      <c r="AO31" s="306"/>
      <c r="AP31" s="307"/>
      <c r="AQ31" s="308" t="s">
        <v>19</v>
      </c>
      <c r="AR31" s="309"/>
      <c r="AS31" s="309"/>
      <c r="AT31" s="309"/>
      <c r="AU31" s="310" t="s">
        <v>23</v>
      </c>
      <c r="AV31" s="311"/>
      <c r="AW31" s="312"/>
      <c r="AX31" s="303" t="s">
        <v>29</v>
      </c>
      <c r="AY31" s="304"/>
      <c r="AZ31" s="304"/>
      <c r="BA31" s="305"/>
      <c r="BB31" s="61"/>
    </row>
    <row r="32" spans="1:54" ht="49.5" customHeight="1">
      <c r="A32" s="204" t="s">
        <v>46</v>
      </c>
      <c r="B32" s="205"/>
      <c r="C32" s="205"/>
      <c r="D32" s="205"/>
      <c r="E32" s="205"/>
      <c r="F32" s="205"/>
      <c r="G32" s="205"/>
      <c r="H32" s="138">
        <v>681</v>
      </c>
      <c r="I32" s="138"/>
      <c r="J32" s="138"/>
      <c r="K32" s="138">
        <v>6622</v>
      </c>
      <c r="L32" s="203"/>
      <c r="M32" s="203"/>
      <c r="N32" s="138">
        <v>6002</v>
      </c>
      <c r="O32" s="203"/>
      <c r="P32" s="203"/>
      <c r="Q32" s="138">
        <v>2437</v>
      </c>
      <c r="R32" s="203"/>
      <c r="S32" s="203"/>
      <c r="T32" s="138">
        <v>379</v>
      </c>
      <c r="U32" s="203"/>
      <c r="V32" s="138">
        <v>27</v>
      </c>
      <c r="W32" s="203"/>
      <c r="X32" s="203"/>
      <c r="Y32" s="138">
        <v>61</v>
      </c>
      <c r="Z32" s="138"/>
      <c r="AA32" s="138">
        <v>1</v>
      </c>
      <c r="AB32" s="138"/>
      <c r="AC32" s="138"/>
      <c r="AD32" s="138"/>
      <c r="AE32" s="138">
        <v>8</v>
      </c>
      <c r="AF32" s="138"/>
      <c r="AG32" s="138"/>
      <c r="AH32" s="138"/>
      <c r="AI32" s="138">
        <v>0</v>
      </c>
      <c r="AJ32" s="138"/>
      <c r="AK32" s="138"/>
      <c r="AL32" s="138"/>
      <c r="AM32" s="138">
        <v>0</v>
      </c>
      <c r="AN32" s="138"/>
      <c r="AO32" s="138"/>
      <c r="AP32" s="138"/>
      <c r="AQ32" s="138">
        <v>4</v>
      </c>
      <c r="AR32" s="138"/>
      <c r="AS32" s="138"/>
      <c r="AT32" s="138"/>
      <c r="AU32" s="138">
        <v>0</v>
      </c>
      <c r="AV32" s="138"/>
      <c r="AW32" s="138"/>
      <c r="AX32" s="141">
        <f>SUM(H32:AU32)</f>
        <v>16222</v>
      </c>
      <c r="AY32" s="141"/>
      <c r="AZ32" s="141"/>
      <c r="BA32" s="302"/>
      <c r="BB32" s="58"/>
    </row>
    <row r="33" spans="1:54" ht="49.5" customHeight="1">
      <c r="A33" s="15"/>
      <c r="B33" s="13"/>
      <c r="C33" s="206" t="s">
        <v>14</v>
      </c>
      <c r="D33" s="207"/>
      <c r="E33" s="207"/>
      <c r="F33" s="207"/>
      <c r="G33" s="57"/>
      <c r="H33" s="138">
        <v>0</v>
      </c>
      <c r="I33" s="138"/>
      <c r="J33" s="138"/>
      <c r="K33" s="138">
        <v>0</v>
      </c>
      <c r="L33" s="203"/>
      <c r="M33" s="203"/>
      <c r="N33" s="138">
        <v>2</v>
      </c>
      <c r="O33" s="203"/>
      <c r="P33" s="203"/>
      <c r="Q33" s="138">
        <v>3</v>
      </c>
      <c r="R33" s="203"/>
      <c r="S33" s="203"/>
      <c r="T33" s="138">
        <v>2</v>
      </c>
      <c r="U33" s="203"/>
      <c r="V33" s="138">
        <v>0</v>
      </c>
      <c r="W33" s="203"/>
      <c r="X33" s="203"/>
      <c r="Y33" s="138">
        <v>2</v>
      </c>
      <c r="Z33" s="138"/>
      <c r="AA33" s="138">
        <v>0</v>
      </c>
      <c r="AB33" s="138"/>
      <c r="AC33" s="138"/>
      <c r="AD33" s="138"/>
      <c r="AE33" s="138">
        <v>0</v>
      </c>
      <c r="AF33" s="138"/>
      <c r="AG33" s="138"/>
      <c r="AH33" s="138"/>
      <c r="AI33" s="138">
        <v>0</v>
      </c>
      <c r="AJ33" s="138"/>
      <c r="AK33" s="138"/>
      <c r="AL33" s="138"/>
      <c r="AM33" s="138">
        <v>0</v>
      </c>
      <c r="AN33" s="138"/>
      <c r="AO33" s="138"/>
      <c r="AP33" s="138"/>
      <c r="AQ33" s="138">
        <v>0</v>
      </c>
      <c r="AR33" s="138"/>
      <c r="AS33" s="138"/>
      <c r="AT33" s="138"/>
      <c r="AU33" s="138">
        <v>0</v>
      </c>
      <c r="AV33" s="138"/>
      <c r="AW33" s="138"/>
      <c r="AX33" s="141">
        <f aca="true" t="shared" si="7" ref="AX33:AX44">SUM(H33:AU33)</f>
        <v>9</v>
      </c>
      <c r="AY33" s="141"/>
      <c r="AZ33" s="141"/>
      <c r="BA33" s="302"/>
      <c r="BB33" s="58"/>
    </row>
    <row r="34" spans="1:54" ht="60" customHeight="1">
      <c r="A34" s="215" t="s">
        <v>47</v>
      </c>
      <c r="B34" s="216"/>
      <c r="C34" s="216"/>
      <c r="D34" s="216"/>
      <c r="E34" s="216"/>
      <c r="F34" s="216"/>
      <c r="G34" s="32" t="s">
        <v>15</v>
      </c>
      <c r="H34" s="138">
        <v>290091</v>
      </c>
      <c r="I34" s="138"/>
      <c r="J34" s="138"/>
      <c r="K34" s="138">
        <v>1971926</v>
      </c>
      <c r="L34" s="203"/>
      <c r="M34" s="203"/>
      <c r="N34" s="138">
        <v>4948908</v>
      </c>
      <c r="O34" s="203"/>
      <c r="P34" s="203"/>
      <c r="Q34" s="138">
        <v>6147131</v>
      </c>
      <c r="R34" s="203"/>
      <c r="S34" s="203"/>
      <c r="T34" s="138">
        <v>4826161</v>
      </c>
      <c r="U34" s="203"/>
      <c r="V34" s="138">
        <v>564226</v>
      </c>
      <c r="W34" s="203"/>
      <c r="X34" s="203"/>
      <c r="Y34" s="138">
        <v>2311867</v>
      </c>
      <c r="Z34" s="138"/>
      <c r="AA34" s="138">
        <v>32635</v>
      </c>
      <c r="AB34" s="138"/>
      <c r="AC34" s="138"/>
      <c r="AD34" s="138"/>
      <c r="AE34" s="138">
        <v>802243</v>
      </c>
      <c r="AF34" s="138"/>
      <c r="AG34" s="138"/>
      <c r="AH34" s="138"/>
      <c r="AI34" s="138">
        <v>0</v>
      </c>
      <c r="AJ34" s="138"/>
      <c r="AK34" s="138"/>
      <c r="AL34" s="138"/>
      <c r="AM34" s="138">
        <v>0</v>
      </c>
      <c r="AN34" s="138"/>
      <c r="AO34" s="138"/>
      <c r="AP34" s="138"/>
      <c r="AQ34" s="138">
        <v>2390961</v>
      </c>
      <c r="AR34" s="138"/>
      <c r="AS34" s="138"/>
      <c r="AT34" s="138"/>
      <c r="AU34" s="138">
        <v>0</v>
      </c>
      <c r="AV34" s="138"/>
      <c r="AW34" s="138"/>
      <c r="AX34" s="141">
        <f t="shared" si="7"/>
        <v>24286149</v>
      </c>
      <c r="AY34" s="141"/>
      <c r="AZ34" s="141"/>
      <c r="BA34" s="302"/>
      <c r="BB34" s="58"/>
    </row>
    <row r="35" spans="1:54" ht="60" customHeight="1">
      <c r="A35" s="15"/>
      <c r="B35" s="13"/>
      <c r="C35" s="139" t="s">
        <v>66</v>
      </c>
      <c r="D35" s="140"/>
      <c r="E35" s="140"/>
      <c r="F35" s="140"/>
      <c r="G35" s="32" t="s">
        <v>15</v>
      </c>
      <c r="H35" s="138">
        <v>0</v>
      </c>
      <c r="I35" s="138"/>
      <c r="J35" s="138"/>
      <c r="K35" s="138">
        <v>0</v>
      </c>
      <c r="L35" s="203"/>
      <c r="M35" s="203"/>
      <c r="N35" s="138">
        <v>0</v>
      </c>
      <c r="O35" s="203"/>
      <c r="P35" s="203"/>
      <c r="Q35" s="138">
        <v>81338</v>
      </c>
      <c r="R35" s="203"/>
      <c r="S35" s="203"/>
      <c r="T35" s="138">
        <v>26294</v>
      </c>
      <c r="U35" s="203"/>
      <c r="V35" s="138">
        <v>0</v>
      </c>
      <c r="W35" s="203"/>
      <c r="X35" s="203"/>
      <c r="Y35" s="138">
        <v>46940</v>
      </c>
      <c r="Z35" s="138"/>
      <c r="AA35" s="138">
        <v>0</v>
      </c>
      <c r="AB35" s="138"/>
      <c r="AC35" s="138"/>
      <c r="AD35" s="138"/>
      <c r="AE35" s="138">
        <v>0</v>
      </c>
      <c r="AF35" s="138"/>
      <c r="AG35" s="138"/>
      <c r="AH35" s="138"/>
      <c r="AI35" s="138">
        <v>0</v>
      </c>
      <c r="AJ35" s="138"/>
      <c r="AK35" s="138"/>
      <c r="AL35" s="138"/>
      <c r="AM35" s="138">
        <v>0</v>
      </c>
      <c r="AN35" s="138"/>
      <c r="AO35" s="138"/>
      <c r="AP35" s="138"/>
      <c r="AQ35" s="138">
        <v>0</v>
      </c>
      <c r="AR35" s="138"/>
      <c r="AS35" s="138"/>
      <c r="AT35" s="138"/>
      <c r="AU35" s="138">
        <v>0</v>
      </c>
      <c r="AV35" s="138"/>
      <c r="AW35" s="138"/>
      <c r="AX35" s="141">
        <f t="shared" si="7"/>
        <v>154572</v>
      </c>
      <c r="AY35" s="141"/>
      <c r="AZ35" s="141"/>
      <c r="BA35" s="302"/>
      <c r="BB35" s="58"/>
    </row>
    <row r="36" spans="1:54" ht="60" customHeight="1">
      <c r="A36" s="144" t="s">
        <v>67</v>
      </c>
      <c r="B36" s="145"/>
      <c r="C36" s="145"/>
      <c r="D36" s="145"/>
      <c r="E36" s="145"/>
      <c r="F36" s="145"/>
      <c r="G36" s="32" t="s">
        <v>15</v>
      </c>
      <c r="H36" s="138">
        <v>17120</v>
      </c>
      <c r="I36" s="138"/>
      <c r="J36" s="138"/>
      <c r="K36" s="138">
        <v>106805</v>
      </c>
      <c r="L36" s="203"/>
      <c r="M36" s="203"/>
      <c r="N36" s="138">
        <v>309751</v>
      </c>
      <c r="O36" s="203"/>
      <c r="P36" s="203"/>
      <c r="Q36" s="138">
        <v>424741</v>
      </c>
      <c r="R36" s="203"/>
      <c r="S36" s="203"/>
      <c r="T36" s="138">
        <v>392354</v>
      </c>
      <c r="U36" s="203"/>
      <c r="V36" s="138">
        <v>86096</v>
      </c>
      <c r="W36" s="203"/>
      <c r="X36" s="203"/>
      <c r="Y36" s="138">
        <v>274950</v>
      </c>
      <c r="Z36" s="138"/>
      <c r="AA36" s="138">
        <v>16705</v>
      </c>
      <c r="AB36" s="138"/>
      <c r="AC36" s="138"/>
      <c r="AD36" s="138"/>
      <c r="AE36" s="138">
        <v>168542</v>
      </c>
      <c r="AF36" s="138"/>
      <c r="AG36" s="138"/>
      <c r="AH36" s="138"/>
      <c r="AI36" s="138">
        <v>4546</v>
      </c>
      <c r="AJ36" s="138"/>
      <c r="AK36" s="138"/>
      <c r="AL36" s="138"/>
      <c r="AM36" s="138">
        <v>165162</v>
      </c>
      <c r="AN36" s="138"/>
      <c r="AO36" s="138"/>
      <c r="AP36" s="138"/>
      <c r="AQ36" s="138">
        <v>1418215</v>
      </c>
      <c r="AR36" s="138"/>
      <c r="AS36" s="138"/>
      <c r="AT36" s="138"/>
      <c r="AU36" s="138">
        <v>118256</v>
      </c>
      <c r="AV36" s="138"/>
      <c r="AW36" s="138"/>
      <c r="AX36" s="141">
        <f t="shared" si="7"/>
        <v>3503243</v>
      </c>
      <c r="AY36" s="141"/>
      <c r="AZ36" s="141"/>
      <c r="BA36" s="302"/>
      <c r="BB36" s="58"/>
    </row>
    <row r="37" spans="1:54" ht="60" customHeight="1">
      <c r="A37" s="144" t="s">
        <v>68</v>
      </c>
      <c r="B37" s="145"/>
      <c r="C37" s="145"/>
      <c r="D37" s="145"/>
      <c r="E37" s="145"/>
      <c r="F37" s="145"/>
      <c r="G37" s="32" t="s">
        <v>15</v>
      </c>
      <c r="H37" s="138">
        <v>0</v>
      </c>
      <c r="I37" s="138"/>
      <c r="J37" s="138"/>
      <c r="K37" s="138">
        <v>717</v>
      </c>
      <c r="L37" s="203"/>
      <c r="M37" s="203"/>
      <c r="N37" s="138">
        <v>925</v>
      </c>
      <c r="O37" s="203"/>
      <c r="P37" s="203"/>
      <c r="Q37" s="138">
        <v>111</v>
      </c>
      <c r="R37" s="203"/>
      <c r="S37" s="203"/>
      <c r="T37" s="138">
        <v>531</v>
      </c>
      <c r="U37" s="203"/>
      <c r="V37" s="138">
        <v>0</v>
      </c>
      <c r="W37" s="203"/>
      <c r="X37" s="203"/>
      <c r="Y37" s="138">
        <v>1653</v>
      </c>
      <c r="Z37" s="138"/>
      <c r="AA37" s="138">
        <v>0</v>
      </c>
      <c r="AB37" s="138"/>
      <c r="AC37" s="138"/>
      <c r="AD37" s="138"/>
      <c r="AE37" s="138">
        <v>103</v>
      </c>
      <c r="AF37" s="138"/>
      <c r="AG37" s="138"/>
      <c r="AH37" s="138"/>
      <c r="AI37" s="138">
        <v>17</v>
      </c>
      <c r="AJ37" s="138"/>
      <c r="AK37" s="138"/>
      <c r="AL37" s="138"/>
      <c r="AM37" s="138">
        <v>9727</v>
      </c>
      <c r="AN37" s="138"/>
      <c r="AO37" s="138"/>
      <c r="AP37" s="138"/>
      <c r="AQ37" s="138">
        <v>20081</v>
      </c>
      <c r="AR37" s="138"/>
      <c r="AS37" s="138"/>
      <c r="AT37" s="138"/>
      <c r="AU37" s="138">
        <v>0</v>
      </c>
      <c r="AV37" s="138"/>
      <c r="AW37" s="138"/>
      <c r="AX37" s="141">
        <f t="shared" si="7"/>
        <v>33865</v>
      </c>
      <c r="AY37" s="141"/>
      <c r="AZ37" s="141"/>
      <c r="BA37" s="302"/>
      <c r="BB37" s="58"/>
    </row>
    <row r="38" spans="1:54" ht="60" customHeight="1">
      <c r="A38" s="144" t="s">
        <v>69</v>
      </c>
      <c r="B38" s="145"/>
      <c r="C38" s="145"/>
      <c r="D38" s="145"/>
      <c r="E38" s="145"/>
      <c r="F38" s="145"/>
      <c r="G38" s="32" t="s">
        <v>15</v>
      </c>
      <c r="H38" s="138">
        <v>0</v>
      </c>
      <c r="I38" s="138"/>
      <c r="J38" s="138"/>
      <c r="K38" s="138">
        <v>0</v>
      </c>
      <c r="L38" s="203"/>
      <c r="M38" s="203"/>
      <c r="N38" s="138">
        <v>0</v>
      </c>
      <c r="O38" s="203"/>
      <c r="P38" s="203"/>
      <c r="Q38" s="138">
        <v>0</v>
      </c>
      <c r="R38" s="203"/>
      <c r="S38" s="203"/>
      <c r="T38" s="138">
        <v>0</v>
      </c>
      <c r="U38" s="203"/>
      <c r="V38" s="138">
        <v>0</v>
      </c>
      <c r="W38" s="203"/>
      <c r="X38" s="203"/>
      <c r="Y38" s="138">
        <v>0</v>
      </c>
      <c r="Z38" s="138"/>
      <c r="AA38" s="138">
        <v>0</v>
      </c>
      <c r="AB38" s="138"/>
      <c r="AC38" s="138"/>
      <c r="AD38" s="138"/>
      <c r="AE38" s="138">
        <v>0</v>
      </c>
      <c r="AF38" s="138"/>
      <c r="AG38" s="138"/>
      <c r="AH38" s="138"/>
      <c r="AI38" s="138">
        <v>0</v>
      </c>
      <c r="AJ38" s="138"/>
      <c r="AK38" s="138"/>
      <c r="AL38" s="138"/>
      <c r="AM38" s="138">
        <v>0</v>
      </c>
      <c r="AN38" s="138"/>
      <c r="AO38" s="138"/>
      <c r="AP38" s="138"/>
      <c r="AQ38" s="138">
        <v>0</v>
      </c>
      <c r="AR38" s="138"/>
      <c r="AS38" s="138"/>
      <c r="AT38" s="138"/>
      <c r="AU38" s="138">
        <v>0</v>
      </c>
      <c r="AV38" s="138"/>
      <c r="AW38" s="138"/>
      <c r="AX38" s="141">
        <f t="shared" si="7"/>
        <v>0</v>
      </c>
      <c r="AY38" s="141"/>
      <c r="AZ38" s="141"/>
      <c r="BA38" s="302"/>
      <c r="BB38" s="58"/>
    </row>
    <row r="39" spans="1:54" ht="60" customHeight="1">
      <c r="A39" s="144" t="s">
        <v>70</v>
      </c>
      <c r="B39" s="145"/>
      <c r="C39" s="145"/>
      <c r="D39" s="145"/>
      <c r="E39" s="145"/>
      <c r="F39" s="145"/>
      <c r="G39" s="32" t="s">
        <v>15</v>
      </c>
      <c r="H39" s="138">
        <v>458</v>
      </c>
      <c r="I39" s="138"/>
      <c r="J39" s="138"/>
      <c r="K39" s="138">
        <v>3292</v>
      </c>
      <c r="L39" s="203"/>
      <c r="M39" s="203"/>
      <c r="N39" s="138">
        <v>14145</v>
      </c>
      <c r="O39" s="203"/>
      <c r="P39" s="203"/>
      <c r="Q39" s="138">
        <v>21264</v>
      </c>
      <c r="R39" s="203"/>
      <c r="S39" s="203"/>
      <c r="T39" s="138">
        <v>12611</v>
      </c>
      <c r="U39" s="203"/>
      <c r="V39" s="138">
        <v>194</v>
      </c>
      <c r="W39" s="203"/>
      <c r="X39" s="203"/>
      <c r="Y39" s="138">
        <v>5988</v>
      </c>
      <c r="Z39" s="138"/>
      <c r="AA39" s="138">
        <v>1</v>
      </c>
      <c r="AB39" s="138"/>
      <c r="AC39" s="138"/>
      <c r="AD39" s="138"/>
      <c r="AE39" s="138">
        <v>131</v>
      </c>
      <c r="AF39" s="138"/>
      <c r="AG39" s="138"/>
      <c r="AH39" s="138"/>
      <c r="AI39" s="138">
        <v>0</v>
      </c>
      <c r="AJ39" s="138"/>
      <c r="AK39" s="138"/>
      <c r="AL39" s="138"/>
      <c r="AM39" s="138">
        <v>0</v>
      </c>
      <c r="AN39" s="138"/>
      <c r="AO39" s="138"/>
      <c r="AP39" s="138"/>
      <c r="AQ39" s="138">
        <v>3949</v>
      </c>
      <c r="AR39" s="138"/>
      <c r="AS39" s="138"/>
      <c r="AT39" s="138"/>
      <c r="AU39" s="138">
        <v>0</v>
      </c>
      <c r="AV39" s="138"/>
      <c r="AW39" s="138"/>
      <c r="AX39" s="141">
        <f t="shared" si="7"/>
        <v>62033</v>
      </c>
      <c r="AY39" s="141"/>
      <c r="AZ39" s="141"/>
      <c r="BA39" s="302"/>
      <c r="BB39" s="58"/>
    </row>
    <row r="40" spans="1:54" ht="60" customHeight="1">
      <c r="A40" s="212" t="s">
        <v>71</v>
      </c>
      <c r="B40" s="213"/>
      <c r="C40" s="213"/>
      <c r="D40" s="213"/>
      <c r="E40" s="213"/>
      <c r="F40" s="213"/>
      <c r="G40" s="32" t="s">
        <v>15</v>
      </c>
      <c r="H40" s="138">
        <v>0</v>
      </c>
      <c r="I40" s="138"/>
      <c r="J40" s="138"/>
      <c r="K40" s="138">
        <v>0</v>
      </c>
      <c r="L40" s="203"/>
      <c r="M40" s="203"/>
      <c r="N40" s="138">
        <v>0</v>
      </c>
      <c r="O40" s="203"/>
      <c r="P40" s="203"/>
      <c r="Q40" s="138">
        <v>0</v>
      </c>
      <c r="R40" s="203"/>
      <c r="S40" s="203"/>
      <c r="T40" s="138">
        <v>0</v>
      </c>
      <c r="U40" s="203"/>
      <c r="V40" s="138">
        <v>0</v>
      </c>
      <c r="W40" s="203"/>
      <c r="X40" s="203"/>
      <c r="Y40" s="138">
        <v>0</v>
      </c>
      <c r="Z40" s="138"/>
      <c r="AA40" s="138">
        <v>0</v>
      </c>
      <c r="AB40" s="138"/>
      <c r="AC40" s="138"/>
      <c r="AD40" s="138"/>
      <c r="AE40" s="138">
        <v>0</v>
      </c>
      <c r="AF40" s="138"/>
      <c r="AG40" s="138"/>
      <c r="AH40" s="138"/>
      <c r="AI40" s="138">
        <v>0</v>
      </c>
      <c r="AJ40" s="138"/>
      <c r="AK40" s="138"/>
      <c r="AL40" s="138"/>
      <c r="AM40" s="138">
        <v>0</v>
      </c>
      <c r="AN40" s="138"/>
      <c r="AO40" s="138"/>
      <c r="AP40" s="138"/>
      <c r="AQ40" s="138">
        <v>0</v>
      </c>
      <c r="AR40" s="138"/>
      <c r="AS40" s="138"/>
      <c r="AT40" s="138"/>
      <c r="AU40" s="138">
        <v>0</v>
      </c>
      <c r="AV40" s="138"/>
      <c r="AW40" s="138"/>
      <c r="AX40" s="141">
        <f t="shared" si="7"/>
        <v>0</v>
      </c>
      <c r="AY40" s="141"/>
      <c r="AZ40" s="141"/>
      <c r="BA40" s="302"/>
      <c r="BB40" s="58"/>
    </row>
    <row r="41" spans="1:54" s="2" customFormat="1" ht="60" customHeight="1">
      <c r="A41" s="142" t="s">
        <v>72</v>
      </c>
      <c r="B41" s="143"/>
      <c r="C41" s="143"/>
      <c r="D41" s="143"/>
      <c r="E41" s="143"/>
      <c r="F41" s="143"/>
      <c r="G41" s="69" t="s">
        <v>15</v>
      </c>
      <c r="H41" s="141">
        <f>H36-H37-H38-H39-H40</f>
        <v>16662</v>
      </c>
      <c r="I41" s="141"/>
      <c r="J41" s="141"/>
      <c r="K41" s="141">
        <f>K36-K37-K38-K39-K40</f>
        <v>102796</v>
      </c>
      <c r="L41" s="217"/>
      <c r="M41" s="217"/>
      <c r="N41" s="141">
        <f>N36-N37-N38-N39-N40</f>
        <v>294681</v>
      </c>
      <c r="O41" s="217"/>
      <c r="P41" s="217"/>
      <c r="Q41" s="141">
        <f>Q36-Q37-Q38-Q39-Q40</f>
        <v>403366</v>
      </c>
      <c r="R41" s="217"/>
      <c r="S41" s="217"/>
      <c r="T41" s="141">
        <f>T36-T37-T38-T39-T40</f>
        <v>379212</v>
      </c>
      <c r="U41" s="141"/>
      <c r="V41" s="141">
        <f>V36-V37-V38-V39-V40</f>
        <v>85902</v>
      </c>
      <c r="W41" s="141"/>
      <c r="X41" s="141"/>
      <c r="Y41" s="141">
        <f>Y36-Y37-Y38-Y39-Y40</f>
        <v>267309</v>
      </c>
      <c r="Z41" s="141"/>
      <c r="AA41" s="141">
        <f>AA36-AA37-AA38-AA39-AA40</f>
        <v>16704</v>
      </c>
      <c r="AB41" s="141"/>
      <c r="AC41" s="141"/>
      <c r="AD41" s="141"/>
      <c r="AE41" s="141">
        <f>AE36-AE37-AE38-AE39-AE40</f>
        <v>168308</v>
      </c>
      <c r="AF41" s="141"/>
      <c r="AG41" s="141"/>
      <c r="AH41" s="141"/>
      <c r="AI41" s="141">
        <f>AI36-AI37-AI38-AI39-AI40</f>
        <v>4529</v>
      </c>
      <c r="AJ41" s="141"/>
      <c r="AK41" s="141"/>
      <c r="AL41" s="141"/>
      <c r="AM41" s="141">
        <f>AM36-AM37-AM38-AM39-AM40</f>
        <v>155435</v>
      </c>
      <c r="AN41" s="141"/>
      <c r="AO41" s="141"/>
      <c r="AP41" s="141"/>
      <c r="AQ41" s="141">
        <f>AQ36-AQ37-AQ38-AQ39-AQ40</f>
        <v>1394185</v>
      </c>
      <c r="AR41" s="141"/>
      <c r="AS41" s="141"/>
      <c r="AT41" s="141"/>
      <c r="AU41" s="141">
        <f>AU36-AU37-AU38-AU39-AU40</f>
        <v>118256</v>
      </c>
      <c r="AV41" s="141"/>
      <c r="AW41" s="141"/>
      <c r="AX41" s="141">
        <f t="shared" si="7"/>
        <v>3407345</v>
      </c>
      <c r="AY41" s="141"/>
      <c r="AZ41" s="141"/>
      <c r="BA41" s="302"/>
      <c r="BB41" s="58"/>
    </row>
    <row r="42" spans="1:54" ht="60" customHeight="1">
      <c r="A42" s="16"/>
      <c r="B42" s="14"/>
      <c r="C42" s="206" t="s">
        <v>73</v>
      </c>
      <c r="D42" s="207"/>
      <c r="E42" s="207"/>
      <c r="F42" s="207"/>
      <c r="G42" s="32" t="s">
        <v>15</v>
      </c>
      <c r="H42" s="138">
        <v>0</v>
      </c>
      <c r="I42" s="138"/>
      <c r="J42" s="138"/>
      <c r="K42" s="138">
        <v>0</v>
      </c>
      <c r="L42" s="203"/>
      <c r="M42" s="203"/>
      <c r="N42" s="138">
        <v>139</v>
      </c>
      <c r="O42" s="203"/>
      <c r="P42" s="203"/>
      <c r="Q42" s="138">
        <v>5130</v>
      </c>
      <c r="R42" s="203"/>
      <c r="S42" s="203"/>
      <c r="T42" s="138">
        <v>2957</v>
      </c>
      <c r="U42" s="203"/>
      <c r="V42" s="138">
        <v>2378</v>
      </c>
      <c r="W42" s="203"/>
      <c r="X42" s="203"/>
      <c r="Y42" s="138">
        <v>8212</v>
      </c>
      <c r="Z42" s="138"/>
      <c r="AA42" s="138">
        <v>277</v>
      </c>
      <c r="AB42" s="138"/>
      <c r="AC42" s="138"/>
      <c r="AD42" s="138"/>
      <c r="AE42" s="138">
        <v>3654</v>
      </c>
      <c r="AF42" s="138"/>
      <c r="AG42" s="138"/>
      <c r="AH42" s="138"/>
      <c r="AI42" s="138">
        <v>3981</v>
      </c>
      <c r="AJ42" s="138"/>
      <c r="AK42" s="138"/>
      <c r="AL42" s="138"/>
      <c r="AM42" s="138">
        <v>19868</v>
      </c>
      <c r="AN42" s="138"/>
      <c r="AO42" s="138"/>
      <c r="AP42" s="138"/>
      <c r="AQ42" s="138">
        <v>474233</v>
      </c>
      <c r="AR42" s="138"/>
      <c r="AS42" s="138"/>
      <c r="AT42" s="138"/>
      <c r="AU42" s="138">
        <v>9719</v>
      </c>
      <c r="AV42" s="138"/>
      <c r="AW42" s="138"/>
      <c r="AX42" s="141">
        <f t="shared" si="7"/>
        <v>530548</v>
      </c>
      <c r="AY42" s="141"/>
      <c r="AZ42" s="141"/>
      <c r="BA42" s="302"/>
      <c r="BB42" s="58"/>
    </row>
    <row r="43" spans="1:54" ht="60" customHeight="1">
      <c r="A43" s="17"/>
      <c r="B43" s="210" t="s">
        <v>74</v>
      </c>
      <c r="C43" s="211"/>
      <c r="D43" s="211"/>
      <c r="E43" s="211"/>
      <c r="F43" s="211"/>
      <c r="G43" s="32" t="s">
        <v>15</v>
      </c>
      <c r="H43" s="138">
        <v>1953</v>
      </c>
      <c r="I43" s="138"/>
      <c r="J43" s="138"/>
      <c r="K43" s="138">
        <v>5749</v>
      </c>
      <c r="L43" s="203"/>
      <c r="M43" s="203"/>
      <c r="N43" s="138">
        <v>27307</v>
      </c>
      <c r="O43" s="203"/>
      <c r="P43" s="203"/>
      <c r="Q43" s="138">
        <v>45990</v>
      </c>
      <c r="R43" s="203"/>
      <c r="S43" s="203"/>
      <c r="T43" s="138">
        <v>50382</v>
      </c>
      <c r="U43" s="203"/>
      <c r="V43" s="138">
        <v>11984</v>
      </c>
      <c r="W43" s="203"/>
      <c r="X43" s="203"/>
      <c r="Y43" s="138">
        <v>37139</v>
      </c>
      <c r="Z43" s="138"/>
      <c r="AA43" s="138">
        <v>2304</v>
      </c>
      <c r="AB43" s="138"/>
      <c r="AC43" s="138"/>
      <c r="AD43" s="138"/>
      <c r="AE43" s="138">
        <v>23291</v>
      </c>
      <c r="AF43" s="138"/>
      <c r="AG43" s="138"/>
      <c r="AH43" s="138"/>
      <c r="AI43" s="138">
        <v>625</v>
      </c>
      <c r="AJ43" s="138"/>
      <c r="AK43" s="138"/>
      <c r="AL43" s="138"/>
      <c r="AM43" s="138">
        <v>21443</v>
      </c>
      <c r="AN43" s="138"/>
      <c r="AO43" s="138"/>
      <c r="AP43" s="138"/>
      <c r="AQ43" s="138">
        <v>192633</v>
      </c>
      <c r="AR43" s="138"/>
      <c r="AS43" s="138"/>
      <c r="AT43" s="138"/>
      <c r="AU43" s="138">
        <v>16311</v>
      </c>
      <c r="AV43" s="138"/>
      <c r="AW43" s="138"/>
      <c r="AX43" s="141">
        <f t="shared" si="7"/>
        <v>437111</v>
      </c>
      <c r="AY43" s="141"/>
      <c r="AZ43" s="141"/>
      <c r="BA43" s="302"/>
      <c r="BB43" s="58"/>
    </row>
    <row r="44" spans="1:54" ht="60" customHeight="1" thickBot="1">
      <c r="A44" s="18"/>
      <c r="B44" s="19"/>
      <c r="C44" s="208" t="s">
        <v>73</v>
      </c>
      <c r="D44" s="209"/>
      <c r="E44" s="209"/>
      <c r="F44" s="209"/>
      <c r="G44" s="31" t="s">
        <v>15</v>
      </c>
      <c r="H44" s="214">
        <v>0</v>
      </c>
      <c r="I44" s="214"/>
      <c r="J44" s="214"/>
      <c r="K44" s="214">
        <v>0</v>
      </c>
      <c r="L44" s="218"/>
      <c r="M44" s="218"/>
      <c r="N44" s="214">
        <v>16</v>
      </c>
      <c r="O44" s="218"/>
      <c r="P44" s="218"/>
      <c r="Q44" s="214">
        <v>657</v>
      </c>
      <c r="R44" s="218"/>
      <c r="S44" s="218"/>
      <c r="T44" s="214">
        <v>406</v>
      </c>
      <c r="U44" s="218"/>
      <c r="V44" s="214">
        <v>328</v>
      </c>
      <c r="W44" s="218"/>
      <c r="X44" s="218"/>
      <c r="Y44" s="214">
        <v>1133</v>
      </c>
      <c r="Z44" s="214"/>
      <c r="AA44" s="214">
        <v>52</v>
      </c>
      <c r="AB44" s="214"/>
      <c r="AC44" s="214"/>
      <c r="AD44" s="214"/>
      <c r="AE44" s="214">
        <v>504</v>
      </c>
      <c r="AF44" s="214"/>
      <c r="AG44" s="214"/>
      <c r="AH44" s="214"/>
      <c r="AI44" s="214">
        <v>549</v>
      </c>
      <c r="AJ44" s="214"/>
      <c r="AK44" s="214"/>
      <c r="AL44" s="214"/>
      <c r="AM44" s="214">
        <v>2740</v>
      </c>
      <c r="AN44" s="214"/>
      <c r="AO44" s="214"/>
      <c r="AP44" s="214"/>
      <c r="AQ44" s="214">
        <v>65412</v>
      </c>
      <c r="AR44" s="214"/>
      <c r="AS44" s="214"/>
      <c r="AT44" s="214"/>
      <c r="AU44" s="214">
        <v>1341</v>
      </c>
      <c r="AV44" s="214"/>
      <c r="AW44" s="214"/>
      <c r="AX44" s="318">
        <f t="shared" si="7"/>
        <v>73138</v>
      </c>
      <c r="AY44" s="318"/>
      <c r="AZ44" s="318"/>
      <c r="BA44" s="319"/>
      <c r="BB44" s="59"/>
    </row>
    <row r="45" ht="14.25" thickTop="1"/>
  </sheetData>
  <mergeCells count="615">
    <mergeCell ref="AA16:AB16"/>
    <mergeCell ref="AC22:AD22"/>
    <mergeCell ref="AI20:AJ20"/>
    <mergeCell ref="AC25:AD25"/>
    <mergeCell ref="AC24:AD24"/>
    <mergeCell ref="AE20:AF20"/>
    <mergeCell ref="AE21:AF21"/>
    <mergeCell ref="AI24:AJ24"/>
    <mergeCell ref="AA17:AB17"/>
    <mergeCell ref="AA18:AB18"/>
    <mergeCell ref="AA11:AB11"/>
    <mergeCell ref="AA13:AB13"/>
    <mergeCell ref="AA14:AB14"/>
    <mergeCell ref="AA15:AB15"/>
    <mergeCell ref="AA12:AB12"/>
    <mergeCell ref="Y35:Z35"/>
    <mergeCell ref="Y34:Z34"/>
    <mergeCell ref="AA20:AB20"/>
    <mergeCell ref="AA21:AB21"/>
    <mergeCell ref="Y33:Z33"/>
    <mergeCell ref="Y32:Z32"/>
    <mergeCell ref="AA33:AD33"/>
    <mergeCell ref="AA32:AD32"/>
    <mergeCell ref="AC26:AD26"/>
    <mergeCell ref="AC28:AD28"/>
    <mergeCell ref="AA37:AD37"/>
    <mergeCell ref="AA36:AD36"/>
    <mergeCell ref="AA35:AD35"/>
    <mergeCell ref="AA34:AD34"/>
    <mergeCell ref="Y37:Z37"/>
    <mergeCell ref="Y36:Z36"/>
    <mergeCell ref="Y44:Z44"/>
    <mergeCell ref="AA44:AD44"/>
    <mergeCell ref="Y41:Z41"/>
    <mergeCell ref="Y40:Z40"/>
    <mergeCell ref="AA41:AD41"/>
    <mergeCell ref="AA40:AD40"/>
    <mergeCell ref="AA39:AD39"/>
    <mergeCell ref="AA38:AD38"/>
    <mergeCell ref="AE44:AH44"/>
    <mergeCell ref="AI44:AL44"/>
    <mergeCell ref="AA43:AD43"/>
    <mergeCell ref="AA42:AD42"/>
    <mergeCell ref="AU44:AW44"/>
    <mergeCell ref="AX44:BA44"/>
    <mergeCell ref="AE43:AH43"/>
    <mergeCell ref="AE42:AH42"/>
    <mergeCell ref="AI43:AL43"/>
    <mergeCell ref="AI42:AL42"/>
    <mergeCell ref="AU43:AW43"/>
    <mergeCell ref="AU42:AW42"/>
    <mergeCell ref="AX43:BA43"/>
    <mergeCell ref="AX42:BA42"/>
    <mergeCell ref="Y39:Z39"/>
    <mergeCell ref="Y38:Z38"/>
    <mergeCell ref="Y43:Z43"/>
    <mergeCell ref="Y42:Z42"/>
    <mergeCell ref="AE32:AH32"/>
    <mergeCell ref="AE33:AH33"/>
    <mergeCell ref="AE41:AH41"/>
    <mergeCell ref="AE40:AH40"/>
    <mergeCell ref="AE39:AH39"/>
    <mergeCell ref="AE38:AH38"/>
    <mergeCell ref="AE37:AH37"/>
    <mergeCell ref="AE36:AH36"/>
    <mergeCell ref="AE35:AH35"/>
    <mergeCell ref="AE34:AH34"/>
    <mergeCell ref="AI37:AL37"/>
    <mergeCell ref="AI41:AL41"/>
    <mergeCell ref="AI40:AL40"/>
    <mergeCell ref="AI39:AL39"/>
    <mergeCell ref="AI38:AL38"/>
    <mergeCell ref="AI36:AL36"/>
    <mergeCell ref="AI35:AL35"/>
    <mergeCell ref="AI34:AL34"/>
    <mergeCell ref="AI33:AL33"/>
    <mergeCell ref="AI32:AL32"/>
    <mergeCell ref="AM40:AP40"/>
    <mergeCell ref="AM39:AP39"/>
    <mergeCell ref="AM38:AP38"/>
    <mergeCell ref="AM37:AP37"/>
    <mergeCell ref="AM36:AP36"/>
    <mergeCell ref="AM35:AP35"/>
    <mergeCell ref="AM34:AP34"/>
    <mergeCell ref="AM33:AP33"/>
    <mergeCell ref="AM32:AP32"/>
    <mergeCell ref="AM41:AP41"/>
    <mergeCell ref="AM44:AP44"/>
    <mergeCell ref="AQ38:AT38"/>
    <mergeCell ref="AQ36:AT36"/>
    <mergeCell ref="AQ44:AT44"/>
    <mergeCell ref="AM43:AP43"/>
    <mergeCell ref="AM42:AP42"/>
    <mergeCell ref="AQ32:AT32"/>
    <mergeCell ref="AQ43:AT43"/>
    <mergeCell ref="AQ42:AT42"/>
    <mergeCell ref="AQ41:AT41"/>
    <mergeCell ref="AQ40:AT40"/>
    <mergeCell ref="AQ39:AT39"/>
    <mergeCell ref="AQ35:AT35"/>
    <mergeCell ref="AQ37:AT37"/>
    <mergeCell ref="AQ34:AT34"/>
    <mergeCell ref="AQ33:AT33"/>
    <mergeCell ref="AU32:AW32"/>
    <mergeCell ref="AU41:AW41"/>
    <mergeCell ref="AU40:AW40"/>
    <mergeCell ref="AU35:AW35"/>
    <mergeCell ref="AU34:AW34"/>
    <mergeCell ref="AU33:AW33"/>
    <mergeCell ref="AU39:AW39"/>
    <mergeCell ref="AU38:AW38"/>
    <mergeCell ref="AU37:AW37"/>
    <mergeCell ref="AU36:AW36"/>
    <mergeCell ref="AX32:BA32"/>
    <mergeCell ref="AX39:BA39"/>
    <mergeCell ref="AX38:BA38"/>
    <mergeCell ref="AX37:BA37"/>
    <mergeCell ref="AX36:BA36"/>
    <mergeCell ref="Y31:Z31"/>
    <mergeCell ref="AA31:AD31"/>
    <mergeCell ref="AE31:AH31"/>
    <mergeCell ref="AI31:AL31"/>
    <mergeCell ref="AI28:AJ28"/>
    <mergeCell ref="AX41:BA41"/>
    <mergeCell ref="AX40:BA40"/>
    <mergeCell ref="AX31:BA31"/>
    <mergeCell ref="AM31:AP31"/>
    <mergeCell ref="AQ31:AT31"/>
    <mergeCell ref="AU31:AW31"/>
    <mergeCell ref="AX35:BA35"/>
    <mergeCell ref="AX34:BA34"/>
    <mergeCell ref="AX33:BA33"/>
    <mergeCell ref="AO21:AP21"/>
    <mergeCell ref="AW28:AY28"/>
    <mergeCell ref="AZ28:BA28"/>
    <mergeCell ref="AG28:AH28"/>
    <mergeCell ref="AK28:AL28"/>
    <mergeCell ref="AM28:AN28"/>
    <mergeCell ref="AO28:AP28"/>
    <mergeCell ref="AQ28:AR28"/>
    <mergeCell ref="AS28:AT28"/>
    <mergeCell ref="AU28:AV28"/>
    <mergeCell ref="AC27:AD27"/>
    <mergeCell ref="AG27:AH27"/>
    <mergeCell ref="AI27:AJ27"/>
    <mergeCell ref="AU21:AV21"/>
    <mergeCell ref="AK27:AL27"/>
    <mergeCell ref="AK24:AL24"/>
    <mergeCell ref="AI22:AJ22"/>
    <mergeCell ref="AI21:AJ21"/>
    <mergeCell ref="AU26:AV26"/>
    <mergeCell ref="AM27:AN27"/>
    <mergeCell ref="AK15:AL15"/>
    <mergeCell ref="AW14:AY14"/>
    <mergeCell ref="AK21:AL21"/>
    <mergeCell ref="AG20:AH20"/>
    <mergeCell ref="AS18:AT18"/>
    <mergeCell ref="AO20:AP20"/>
    <mergeCell ref="AO19:AP19"/>
    <mergeCell ref="AS21:AT21"/>
    <mergeCell ref="AS20:AT20"/>
    <mergeCell ref="AU16:AV16"/>
    <mergeCell ref="AW18:AY18"/>
    <mergeCell ref="AW19:AY19"/>
    <mergeCell ref="AZ18:BA18"/>
    <mergeCell ref="AE14:AF14"/>
    <mergeCell ref="AE15:AF15"/>
    <mergeCell ref="AE16:AF16"/>
    <mergeCell ref="AE18:AF18"/>
    <mergeCell ref="AK17:AL17"/>
    <mergeCell ref="AS17:AT17"/>
    <mergeCell ref="AU14:AV14"/>
    <mergeCell ref="AZ19:BA19"/>
    <mergeCell ref="AZ20:BA20"/>
    <mergeCell ref="AQ23:AR23"/>
    <mergeCell ref="AQ21:AR21"/>
    <mergeCell ref="AS22:AT22"/>
    <mergeCell ref="AS23:AT23"/>
    <mergeCell ref="AU20:AV20"/>
    <mergeCell ref="AZ21:BA21"/>
    <mergeCell ref="AZ23:BA23"/>
    <mergeCell ref="AW23:AY23"/>
    <mergeCell ref="AG26:AH26"/>
    <mergeCell ref="AI26:AJ26"/>
    <mergeCell ref="AK26:AL26"/>
    <mergeCell ref="AS26:AT26"/>
    <mergeCell ref="AA19:AB19"/>
    <mergeCell ref="AU18:AV18"/>
    <mergeCell ref="AS19:AT19"/>
    <mergeCell ref="AU19:AV19"/>
    <mergeCell ref="AI19:AJ19"/>
    <mergeCell ref="AK19:AL19"/>
    <mergeCell ref="AG19:AH19"/>
    <mergeCell ref="AU17:AV17"/>
    <mergeCell ref="AO17:AP17"/>
    <mergeCell ref="AO18:AP18"/>
    <mergeCell ref="AA23:AB23"/>
    <mergeCell ref="AI23:AJ23"/>
    <mergeCell ref="AK23:AL23"/>
    <mergeCell ref="AK22:AL22"/>
    <mergeCell ref="AC17:AD17"/>
    <mergeCell ref="AC19:AD19"/>
    <mergeCell ref="AE19:AF19"/>
    <mergeCell ref="AA24:AB24"/>
    <mergeCell ref="AA22:AB22"/>
    <mergeCell ref="AG22:AH22"/>
    <mergeCell ref="AE22:AF22"/>
    <mergeCell ref="AG23:AH23"/>
    <mergeCell ref="AG24:AH24"/>
    <mergeCell ref="AZ27:BA27"/>
    <mergeCell ref="AQ27:AR27"/>
    <mergeCell ref="AS27:AT27"/>
    <mergeCell ref="AU27:AV27"/>
    <mergeCell ref="AW27:AY27"/>
    <mergeCell ref="AA27:AB27"/>
    <mergeCell ref="AQ26:AR26"/>
    <mergeCell ref="AA25:AB25"/>
    <mergeCell ref="AA26:AB26"/>
    <mergeCell ref="AM25:AN25"/>
    <mergeCell ref="AM26:AN26"/>
    <mergeCell ref="AO27:AP27"/>
    <mergeCell ref="AO26:AP26"/>
    <mergeCell ref="AO25:AP25"/>
    <mergeCell ref="AE25:AF25"/>
    <mergeCell ref="AG25:AH25"/>
    <mergeCell ref="AI25:AJ25"/>
    <mergeCell ref="AK25:AL25"/>
    <mergeCell ref="AQ25:AR25"/>
    <mergeCell ref="AS25:AT25"/>
    <mergeCell ref="AU25:AV25"/>
    <mergeCell ref="AW25:AY25"/>
    <mergeCell ref="AZ25:BA25"/>
    <mergeCell ref="AA28:AB28"/>
    <mergeCell ref="A7:F10"/>
    <mergeCell ref="AC11:AD11"/>
    <mergeCell ref="AC12:AD12"/>
    <mergeCell ref="AC14:AD14"/>
    <mergeCell ref="AC16:AD16"/>
    <mergeCell ref="AC18:AD18"/>
    <mergeCell ref="AC20:AD20"/>
    <mergeCell ref="AC21:AD21"/>
    <mergeCell ref="AC23:AD23"/>
    <mergeCell ref="AS16:AT16"/>
    <mergeCell ref="AQ16:AR16"/>
    <mergeCell ref="AM16:AN16"/>
    <mergeCell ref="AW15:AY15"/>
    <mergeCell ref="AS15:AT15"/>
    <mergeCell ref="AU15:AV15"/>
    <mergeCell ref="AQ15:AR15"/>
    <mergeCell ref="AO16:AP16"/>
    <mergeCell ref="AO15:AP15"/>
    <mergeCell ref="AM22:AN22"/>
    <mergeCell ref="AM23:AN23"/>
    <mergeCell ref="AQ22:AR22"/>
    <mergeCell ref="AW24:AY24"/>
    <mergeCell ref="AO24:AP24"/>
    <mergeCell ref="AO23:AP23"/>
    <mergeCell ref="AO22:AP22"/>
    <mergeCell ref="AG15:AH15"/>
    <mergeCell ref="AI15:AJ15"/>
    <mergeCell ref="AC15:AD15"/>
    <mergeCell ref="AE17:AF17"/>
    <mergeCell ref="AG17:AH17"/>
    <mergeCell ref="AI17:AJ17"/>
    <mergeCell ref="AS9:AT10"/>
    <mergeCell ref="AU9:AV10"/>
    <mergeCell ref="AO13:AP13"/>
    <mergeCell ref="AS14:AT14"/>
    <mergeCell ref="AU11:AV11"/>
    <mergeCell ref="AU12:AV12"/>
    <mergeCell ref="AS13:AT13"/>
    <mergeCell ref="AU13:AV13"/>
    <mergeCell ref="AS12:AT12"/>
    <mergeCell ref="AS11:AT11"/>
    <mergeCell ref="AM12:AN12"/>
    <mergeCell ref="AG14:AH14"/>
    <mergeCell ref="AQ14:AR14"/>
    <mergeCell ref="AQ13:AR13"/>
    <mergeCell ref="AQ12:AR12"/>
    <mergeCell ref="AM14:AN14"/>
    <mergeCell ref="AM13:AN13"/>
    <mergeCell ref="AK12:AL12"/>
    <mergeCell ref="AK13:AL13"/>
    <mergeCell ref="AC13:AD13"/>
    <mergeCell ref="AG12:AH12"/>
    <mergeCell ref="AO12:AP12"/>
    <mergeCell ref="AG16:AH16"/>
    <mergeCell ref="AI16:AJ16"/>
    <mergeCell ref="AI14:AJ14"/>
    <mergeCell ref="AK14:AL14"/>
    <mergeCell ref="AM15:AN15"/>
    <mergeCell ref="AO14:AP14"/>
    <mergeCell ref="AK16:AL16"/>
    <mergeCell ref="AZ26:BA26"/>
    <mergeCell ref="AM17:AN17"/>
    <mergeCell ref="AM18:AN18"/>
    <mergeCell ref="AQ17:AR17"/>
    <mergeCell ref="AQ18:AR18"/>
    <mergeCell ref="AM19:AN19"/>
    <mergeCell ref="AQ19:AR19"/>
    <mergeCell ref="AM20:AN20"/>
    <mergeCell ref="AZ24:BA24"/>
    <mergeCell ref="AZ22:BA22"/>
    <mergeCell ref="AZ12:BA12"/>
    <mergeCell ref="AZ11:BA11"/>
    <mergeCell ref="AW9:AY10"/>
    <mergeCell ref="AZ17:BA17"/>
    <mergeCell ref="AW13:AY13"/>
    <mergeCell ref="AW12:AY12"/>
    <mergeCell ref="AW11:AY11"/>
    <mergeCell ref="AW17:AY17"/>
    <mergeCell ref="AW16:AY16"/>
    <mergeCell ref="AZ16:BA16"/>
    <mergeCell ref="AZ15:BA15"/>
    <mergeCell ref="AZ14:BA14"/>
    <mergeCell ref="AZ13:BA13"/>
    <mergeCell ref="AE26:AF26"/>
    <mergeCell ref="AW26:AY26"/>
    <mergeCell ref="AG18:AH18"/>
    <mergeCell ref="AI18:AJ18"/>
    <mergeCell ref="AK18:AL18"/>
    <mergeCell ref="AQ20:AR20"/>
    <mergeCell ref="AW21:AY21"/>
    <mergeCell ref="AE27:AF27"/>
    <mergeCell ref="AE28:AF28"/>
    <mergeCell ref="AE23:AF23"/>
    <mergeCell ref="AE24:AF24"/>
    <mergeCell ref="AW20:AY20"/>
    <mergeCell ref="AK20:AL20"/>
    <mergeCell ref="AG21:AH21"/>
    <mergeCell ref="AQ24:AR24"/>
    <mergeCell ref="AS24:AT24"/>
    <mergeCell ref="AW22:AY22"/>
    <mergeCell ref="AM24:AN24"/>
    <mergeCell ref="AU24:AV24"/>
    <mergeCell ref="AU22:AV22"/>
    <mergeCell ref="AU23:AV23"/>
    <mergeCell ref="AQ7:AR10"/>
    <mergeCell ref="AG11:AH11"/>
    <mergeCell ref="AI11:AJ11"/>
    <mergeCell ref="AK11:AL11"/>
    <mergeCell ref="AO11:AP11"/>
    <mergeCell ref="AM11:AN11"/>
    <mergeCell ref="AG7:AL7"/>
    <mergeCell ref="AQ11:AR11"/>
    <mergeCell ref="AG9:AH10"/>
    <mergeCell ref="AI8:AL8"/>
    <mergeCell ref="AG8:AH8"/>
    <mergeCell ref="AE12:AF12"/>
    <mergeCell ref="AE13:AF13"/>
    <mergeCell ref="AI12:AJ12"/>
    <mergeCell ref="AG13:AH13"/>
    <mergeCell ref="AI13:AJ13"/>
    <mergeCell ref="AE11:AF11"/>
    <mergeCell ref="Q35:S35"/>
    <mergeCell ref="T34:U34"/>
    <mergeCell ref="V34:X34"/>
    <mergeCell ref="V31:X31"/>
    <mergeCell ref="T32:U32"/>
    <mergeCell ref="V32:X32"/>
    <mergeCell ref="V33:X33"/>
    <mergeCell ref="T31:U31"/>
    <mergeCell ref="W28:X28"/>
    <mergeCell ref="A30:X30"/>
    <mergeCell ref="J28:K28"/>
    <mergeCell ref="AM21:AN21"/>
    <mergeCell ref="S27:T27"/>
    <mergeCell ref="U24:V24"/>
    <mergeCell ref="S25:T25"/>
    <mergeCell ref="U25:V25"/>
    <mergeCell ref="S28:T28"/>
    <mergeCell ref="U28:V28"/>
    <mergeCell ref="T44:U44"/>
    <mergeCell ref="V44:X44"/>
    <mergeCell ref="V35:X35"/>
    <mergeCell ref="T35:U35"/>
    <mergeCell ref="T37:U37"/>
    <mergeCell ref="V38:X38"/>
    <mergeCell ref="V39:X39"/>
    <mergeCell ref="V37:X37"/>
    <mergeCell ref="Q40:S40"/>
    <mergeCell ref="W11:X11"/>
    <mergeCell ref="T43:U43"/>
    <mergeCell ref="V43:X43"/>
    <mergeCell ref="Q41:S41"/>
    <mergeCell ref="T41:U41"/>
    <mergeCell ref="V41:X41"/>
    <mergeCell ref="W18:X18"/>
    <mergeCell ref="V36:X36"/>
    <mergeCell ref="T36:U36"/>
    <mergeCell ref="K43:M43"/>
    <mergeCell ref="K44:M44"/>
    <mergeCell ref="N43:P43"/>
    <mergeCell ref="Q43:S43"/>
    <mergeCell ref="N44:P44"/>
    <mergeCell ref="Q44:S44"/>
    <mergeCell ref="K42:M42"/>
    <mergeCell ref="W27:X27"/>
    <mergeCell ref="N42:P42"/>
    <mergeCell ref="Q42:S42"/>
    <mergeCell ref="T42:U42"/>
    <mergeCell ref="V42:X42"/>
    <mergeCell ref="T40:U40"/>
    <mergeCell ref="V40:X40"/>
    <mergeCell ref="K41:M41"/>
    <mergeCell ref="N41:P41"/>
    <mergeCell ref="K40:M40"/>
    <mergeCell ref="N40:P40"/>
    <mergeCell ref="W19:X19"/>
    <mergeCell ref="W20:X20"/>
    <mergeCell ref="W21:X21"/>
    <mergeCell ref="W22:X22"/>
    <mergeCell ref="W23:X23"/>
    <mergeCell ref="W24:X24"/>
    <mergeCell ref="W25:X25"/>
    <mergeCell ref="W26:X26"/>
    <mergeCell ref="K39:M39"/>
    <mergeCell ref="N39:P39"/>
    <mergeCell ref="Q39:S39"/>
    <mergeCell ref="T39:U39"/>
    <mergeCell ref="K36:M36"/>
    <mergeCell ref="N36:P36"/>
    <mergeCell ref="Q38:S38"/>
    <mergeCell ref="T38:U38"/>
    <mergeCell ref="K37:M37"/>
    <mergeCell ref="N37:P37"/>
    <mergeCell ref="Q37:S37"/>
    <mergeCell ref="Q36:S36"/>
    <mergeCell ref="K38:M38"/>
    <mergeCell ref="N38:P38"/>
    <mergeCell ref="C44:F44"/>
    <mergeCell ref="B43:F43"/>
    <mergeCell ref="C42:F42"/>
    <mergeCell ref="Q34:S34"/>
    <mergeCell ref="A40:F40"/>
    <mergeCell ref="H37:J37"/>
    <mergeCell ref="H38:J38"/>
    <mergeCell ref="H42:J42"/>
    <mergeCell ref="H44:J44"/>
    <mergeCell ref="A34:F34"/>
    <mergeCell ref="K33:M33"/>
    <mergeCell ref="N33:P33"/>
    <mergeCell ref="Q33:S33"/>
    <mergeCell ref="T33:U33"/>
    <mergeCell ref="H36:J36"/>
    <mergeCell ref="A32:G32"/>
    <mergeCell ref="C33:F33"/>
    <mergeCell ref="H34:J34"/>
    <mergeCell ref="H32:J32"/>
    <mergeCell ref="H33:J33"/>
    <mergeCell ref="N34:P34"/>
    <mergeCell ref="K35:M35"/>
    <mergeCell ref="H35:J35"/>
    <mergeCell ref="N35:P35"/>
    <mergeCell ref="K34:M34"/>
    <mergeCell ref="K31:M31"/>
    <mergeCell ref="N31:P31"/>
    <mergeCell ref="Q31:S31"/>
    <mergeCell ref="N32:P32"/>
    <mergeCell ref="Q32:S32"/>
    <mergeCell ref="K32:M32"/>
    <mergeCell ref="A31:G31"/>
    <mergeCell ref="J27:K27"/>
    <mergeCell ref="M27:N27"/>
    <mergeCell ref="P27:Q27"/>
    <mergeCell ref="A27:F27"/>
    <mergeCell ref="A28:B28"/>
    <mergeCell ref="C28:F28"/>
    <mergeCell ref="M28:N28"/>
    <mergeCell ref="P28:Q28"/>
    <mergeCell ref="H31:J31"/>
    <mergeCell ref="U27:V27"/>
    <mergeCell ref="U26:V26"/>
    <mergeCell ref="A25:F25"/>
    <mergeCell ref="J25:K25"/>
    <mergeCell ref="M25:N25"/>
    <mergeCell ref="P25:Q25"/>
    <mergeCell ref="J24:K24"/>
    <mergeCell ref="M24:N24"/>
    <mergeCell ref="P24:Q24"/>
    <mergeCell ref="S26:T26"/>
    <mergeCell ref="S24:T24"/>
    <mergeCell ref="J26:K26"/>
    <mergeCell ref="M26:N26"/>
    <mergeCell ref="P26:Q26"/>
    <mergeCell ref="U22:V22"/>
    <mergeCell ref="A23:F23"/>
    <mergeCell ref="J23:K23"/>
    <mergeCell ref="M23:N23"/>
    <mergeCell ref="P23:Q23"/>
    <mergeCell ref="S23:T23"/>
    <mergeCell ref="U23:V23"/>
    <mergeCell ref="A22:F22"/>
    <mergeCell ref="J22:K22"/>
    <mergeCell ref="M22:N22"/>
    <mergeCell ref="P22:Q22"/>
    <mergeCell ref="P20:Q20"/>
    <mergeCell ref="S20:T20"/>
    <mergeCell ref="M20:N20"/>
    <mergeCell ref="S22:T22"/>
    <mergeCell ref="U20:V20"/>
    <mergeCell ref="A21:F21"/>
    <mergeCell ref="J21:K21"/>
    <mergeCell ref="M21:N21"/>
    <mergeCell ref="P21:Q21"/>
    <mergeCell ref="S21:T21"/>
    <mergeCell ref="U21:V21"/>
    <mergeCell ref="A20:B20"/>
    <mergeCell ref="C20:F20"/>
    <mergeCell ref="J20:K20"/>
    <mergeCell ref="S18:T18"/>
    <mergeCell ref="U18:V18"/>
    <mergeCell ref="A19:F19"/>
    <mergeCell ref="J19:K19"/>
    <mergeCell ref="M19:N19"/>
    <mergeCell ref="P19:Q19"/>
    <mergeCell ref="S19:T19"/>
    <mergeCell ref="U19:V19"/>
    <mergeCell ref="C18:D18"/>
    <mergeCell ref="E18:F18"/>
    <mergeCell ref="J18:K18"/>
    <mergeCell ref="M18:N18"/>
    <mergeCell ref="P16:Q16"/>
    <mergeCell ref="J16:K16"/>
    <mergeCell ref="M16:N16"/>
    <mergeCell ref="P18:Q18"/>
    <mergeCell ref="S17:T17"/>
    <mergeCell ref="U17:V17"/>
    <mergeCell ref="C16:D16"/>
    <mergeCell ref="E16:F16"/>
    <mergeCell ref="C17:F17"/>
    <mergeCell ref="J17:K17"/>
    <mergeCell ref="M17:N17"/>
    <mergeCell ref="P17:Q17"/>
    <mergeCell ref="P15:Q15"/>
    <mergeCell ref="S15:T15"/>
    <mergeCell ref="U15:V15"/>
    <mergeCell ref="S16:T16"/>
    <mergeCell ref="U16:V16"/>
    <mergeCell ref="P13:Q13"/>
    <mergeCell ref="S13:T13"/>
    <mergeCell ref="U13:V13"/>
    <mergeCell ref="M14:N14"/>
    <mergeCell ref="P14:Q14"/>
    <mergeCell ref="S14:T14"/>
    <mergeCell ref="U14:V14"/>
    <mergeCell ref="U11:V11"/>
    <mergeCell ref="M12:N12"/>
    <mergeCell ref="P12:Q12"/>
    <mergeCell ref="S12:T12"/>
    <mergeCell ref="U12:V12"/>
    <mergeCell ref="M11:N11"/>
    <mergeCell ref="P11:Q11"/>
    <mergeCell ref="S11:T11"/>
    <mergeCell ref="J14:K14"/>
    <mergeCell ref="J15:K15"/>
    <mergeCell ref="M13:N13"/>
    <mergeCell ref="M15:N15"/>
    <mergeCell ref="J12:K12"/>
    <mergeCell ref="E13:F13"/>
    <mergeCell ref="J13:K13"/>
    <mergeCell ref="J11:K11"/>
    <mergeCell ref="U7:X8"/>
    <mergeCell ref="G7:N7"/>
    <mergeCell ref="O7:Q8"/>
    <mergeCell ref="R7:T8"/>
    <mergeCell ref="G8:I8"/>
    <mergeCell ref="J8:N8"/>
    <mergeCell ref="A3:C4"/>
    <mergeCell ref="H3:H4"/>
    <mergeCell ref="O9:O10"/>
    <mergeCell ref="I9:I10"/>
    <mergeCell ref="H9:H10"/>
    <mergeCell ref="A24:F24"/>
    <mergeCell ref="C15:F15"/>
    <mergeCell ref="G9:G10"/>
    <mergeCell ref="A26:F26"/>
    <mergeCell ref="A11:B18"/>
    <mergeCell ref="C11:D14"/>
    <mergeCell ref="E11:F11"/>
    <mergeCell ref="H43:J43"/>
    <mergeCell ref="C35:F35"/>
    <mergeCell ref="H39:J39"/>
    <mergeCell ref="H40:J40"/>
    <mergeCell ref="H41:J41"/>
    <mergeCell ref="A41:F41"/>
    <mergeCell ref="A36:F36"/>
    <mergeCell ref="A37:F37"/>
    <mergeCell ref="A38:F38"/>
    <mergeCell ref="A39:F39"/>
    <mergeCell ref="W17:X17"/>
    <mergeCell ref="W12:X12"/>
    <mergeCell ref="W13:X13"/>
    <mergeCell ref="W15:X15"/>
    <mergeCell ref="W14:X14"/>
    <mergeCell ref="W16:X16"/>
    <mergeCell ref="W9:X10"/>
    <mergeCell ref="AC9:AD10"/>
    <mergeCell ref="AE9:AF10"/>
    <mergeCell ref="J9:K10"/>
    <mergeCell ref="L9:L10"/>
    <mergeCell ref="M9:N10"/>
    <mergeCell ref="P9:Q10"/>
    <mergeCell ref="R9:R10"/>
    <mergeCell ref="S9:T10"/>
    <mergeCell ref="AZ9:BA10"/>
    <mergeCell ref="A1:BA1"/>
    <mergeCell ref="AI9:AJ10"/>
    <mergeCell ref="AK9:AL10"/>
    <mergeCell ref="AM9:AN10"/>
    <mergeCell ref="AO9:AP10"/>
    <mergeCell ref="Y9:Y10"/>
    <mergeCell ref="Z9:Z10"/>
    <mergeCell ref="AA9:AB10"/>
    <mergeCell ref="U9:V10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2010-02-15T00:54:06Z</cp:lastPrinted>
  <dcterms:created xsi:type="dcterms:W3CDTF">2009-06-12T05:54:38Z</dcterms:created>
  <dcterms:modified xsi:type="dcterms:W3CDTF">2010-02-15T00:59:08Z</dcterms:modified>
  <cp:category/>
  <cp:version/>
  <cp:contentType/>
  <cp:contentStatus/>
</cp:coreProperties>
</file>