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76～77" sheetId="1" r:id="rId1"/>
    <sheet name="78～79" sheetId="2" r:id="rId2"/>
    <sheet name="80～81" sheetId="3" r:id="rId3"/>
    <sheet name="82～83" sheetId="4" r:id="rId4"/>
    <sheet name="84～85" sheetId="5" r:id="rId5"/>
    <sheet name="86" sheetId="6" r:id="rId6"/>
  </sheets>
  <externalReferences>
    <externalReference r:id="rId9"/>
  </externalReferences>
  <definedNames>
    <definedName name="_xlnm.Print_Area" localSheetId="2">'80～81'!$A$1:$AK$39</definedName>
    <definedName name="_xlnm.Print_Area" localSheetId="4">'84～85'!$A$1:$BB$35</definedName>
  </definedNames>
  <calcPr fullCalcOnLoad="1"/>
</workbook>
</file>

<file path=xl/sharedStrings.xml><?xml version="1.0" encoding="utf-8"?>
<sst xmlns="http://schemas.openxmlformats.org/spreadsheetml/2006/main" count="482" uniqueCount="238">
  <si>
    <t>価　　　　格
　　　     　千円</t>
  </si>
  <si>
    <t>山　　　　　林</t>
  </si>
  <si>
    <t xml:space="preserve">
減額した額
　　　　　千円</t>
  </si>
  <si>
    <t xml:space="preserve">
※</t>
  </si>
  <si>
    <t xml:space="preserve">
木
造</t>
  </si>
  <si>
    <t>専　用　住　宅</t>
  </si>
  <si>
    <t>併　用　住　宅</t>
  </si>
  <si>
    <t>そ　　の　　他</t>
  </si>
  <si>
    <t>計　　（Ａ）</t>
  </si>
  <si>
    <t xml:space="preserve">
非
木
造</t>
  </si>
  <si>
    <t>計　（Ｂ）</t>
  </si>
  <si>
    <t>合　　　　　　計
（Ａ）十（Ｂ）</t>
  </si>
  <si>
    <t>件数</t>
  </si>
  <si>
    <t>小　　　計</t>
  </si>
  <si>
    <t>合　　　計</t>
  </si>
  <si>
    <t>住宅用宅地</t>
  </si>
  <si>
    <t>上記以外の宅地</t>
  </si>
  <si>
    <t>農　　　　　地</t>
  </si>
  <si>
    <t>計</t>
  </si>
  <si>
    <t xml:space="preserve">
区　　分</t>
  </si>
  <si>
    <t>10万円未満のもの</t>
  </si>
  <si>
    <t>20万円を超え
150万円以下のもの</t>
  </si>
  <si>
    <t>150万円を超え
200万円以下のもの</t>
  </si>
  <si>
    <t>価　　　格
　　　　千円</t>
  </si>
  <si>
    <t>上記以外の
宅　　　地</t>
  </si>
  <si>
    <t>農　　　地</t>
  </si>
  <si>
    <t>山　　　林</t>
  </si>
  <si>
    <t>そ　の　他</t>
  </si>
  <si>
    <t xml:space="preserve">住宅用宅地   </t>
  </si>
  <si>
    <t>200万円を超え
500万円以下のもの</t>
  </si>
  <si>
    <t>500万円を超え
1,000万円以下のもの</t>
  </si>
  <si>
    <t>1,000万円を超え
2,000万円以下のもの</t>
  </si>
  <si>
    <t>2,000万円を超えるもの</t>
  </si>
  <si>
    <t>合　　　　計</t>
  </si>
  <si>
    <t>件　数</t>
  </si>
  <si>
    <t>法第73条の14第
1項（第2項及び
第5項を含む｡）
に該当するもの</t>
  </si>
  <si>
    <t>建築分</t>
  </si>
  <si>
    <t>承継分</t>
  </si>
  <si>
    <t>土　　地</t>
  </si>
  <si>
    <t>区　　　　分</t>
  </si>
  <si>
    <t>面　積</t>
  </si>
  <si>
    <t>価　格</t>
  </si>
  <si>
    <t>　　　　 　　円</t>
  </si>
  <si>
    <t>控　　　　除　　　　額</t>
  </si>
  <si>
    <t>　　　  　 千円</t>
  </si>
  <si>
    <t>控　　除　　額</t>
  </si>
  <si>
    <t>　　　 課税標準の特例を適用した後の額
　　　 が法第７３条の１５の２に規定す
　　　 る免税点に満たないもの　　　　　　　　</t>
  </si>
  <si>
    <t>控　除　額</t>
  </si>
  <si>
    <t>　　　　　 千円</t>
  </si>
  <si>
    <t>左　の　内　訳</t>
  </si>
  <si>
    <t>法第73条の31の規定､他法の規定により減免等をしたもの</t>
  </si>
  <si>
    <t>（２）家屋の価格段階別に関する調</t>
  </si>
  <si>
    <t>件数</t>
  </si>
  <si>
    <t>控　除　額
　　　　 ㎡</t>
  </si>
  <si>
    <t xml:space="preserve">
徴収猶予
　　　　　千円</t>
  </si>
  <si>
    <t>　　(イ）法　人</t>
  </si>
  <si>
    <t>　　(ウ）　合　計</t>
  </si>
  <si>
    <t>　　(ア）個　人</t>
  </si>
  <si>
    <t>家  屋</t>
  </si>
  <si>
    <t>（5） 課税標準の特例の適用状況に関する調</t>
  </si>
  <si>
    <t>（つづき）</t>
  </si>
  <si>
    <t>件　数</t>
  </si>
  <si>
    <t>区　　分</t>
  </si>
  <si>
    <t xml:space="preserve">
※</t>
  </si>
  <si>
    <t>件　　数</t>
  </si>
  <si>
    <t xml:space="preserve">
減額した額
　　　　　千円</t>
  </si>
  <si>
    <t xml:space="preserve">  調  定  額
　⑦－⑧－⑨
　－⑩－⑪－
　⑫</t>
  </si>
  <si>
    <t>①</t>
  </si>
  <si>
    <t>②</t>
  </si>
  <si>
    <t>件　数</t>
  </si>
  <si>
    <t>件　数</t>
  </si>
  <si>
    <t>建
築
分</t>
  </si>
  <si>
    <t>小　　　　計</t>
  </si>
  <si>
    <t>承
継
分</t>
  </si>
  <si>
    <t>小　　　　計</t>
  </si>
  <si>
    <t>合　　　　　　計
（Ａ）十（Ｂ）</t>
  </si>
  <si>
    <t>③</t>
  </si>
  <si>
    <t>④</t>
  </si>
  <si>
    <t>⑤</t>
  </si>
  <si>
    <t>　　　　　　 ㎡</t>
  </si>
  <si>
    <t>　　　　　　⑥</t>
  </si>
  <si>
    <t>　　　　　　⑦</t>
  </si>
  <si>
    <t>小　　　　計</t>
  </si>
  <si>
    <t>　　　　  ⑨</t>
  </si>
  <si>
    <t>件　数</t>
  </si>
  <si>
    <t>12  万  円
未満のもの</t>
  </si>
  <si>
    <t>件数</t>
  </si>
  <si>
    <t xml:space="preserve">
価　　格
　　 千円</t>
  </si>
  <si>
    <t xml:space="preserve">
価　　格
　　  千円</t>
  </si>
  <si>
    <t>価　　格
　　　   千円</t>
  </si>
  <si>
    <t xml:space="preserve"> 価　　格
　　  　　千円</t>
  </si>
  <si>
    <t>価　　格
　　　　 千円</t>
  </si>
  <si>
    <t>価　　格
　　　  　千円</t>
  </si>
  <si>
    <t>価　　格
　　 　 　千円</t>
  </si>
  <si>
    <t>木
造</t>
  </si>
  <si>
    <t>非
木
造</t>
  </si>
  <si>
    <t>　　　350万円を超え
　　  420万円以下のもの</t>
  </si>
  <si>
    <t>　　　420万円を超え
　　　450万円以下のもの</t>
  </si>
  <si>
    <t>　　450万円を超え
　　1,000万円以下のもの</t>
  </si>
  <si>
    <t>　　1,000万円を超え
　  1,100万円以下のもの</t>
  </si>
  <si>
    <t>件数</t>
  </si>
  <si>
    <t>面　　積
　　　　 ㎡</t>
  </si>
  <si>
    <t>価　　格
　　　　  千円</t>
  </si>
  <si>
    <t>特例適用
前の価格
　　　　　千円</t>
  </si>
  <si>
    <r>
      <t>※</t>
    </r>
    <r>
      <rPr>
        <sz val="11"/>
        <color indexed="42"/>
        <rFont val="ＭＳ 明朝"/>
        <family val="1"/>
      </rPr>
      <t>法附則第11条の5第1項の適用前の額（固定資産税評価額）</t>
    </r>
  </si>
  <si>
    <t>（つづき）</t>
  </si>
  <si>
    <t>区　　分</t>
  </si>
  <si>
    <t>価　　格
　　　　  千円</t>
  </si>
  <si>
    <t>特例適用
前の価格
　　　　　千円</t>
  </si>
  <si>
    <t>面　　積
　　　　 ㎡</t>
  </si>
  <si>
    <t>件 数</t>
  </si>
  <si>
    <t>面　　積
　　　　 ㎡</t>
  </si>
  <si>
    <t>件数</t>
  </si>
  <si>
    <t>件数</t>
  </si>
  <si>
    <t>面　　積
　　　　 ㎡</t>
  </si>
  <si>
    <t>件　数</t>
  </si>
  <si>
    <t xml:space="preserve">
減額した額
　　　　　千円</t>
  </si>
  <si>
    <t>件 数</t>
  </si>
  <si>
    <t>価   　格
　　千円</t>
  </si>
  <si>
    <t>件 数</t>
  </si>
  <si>
    <t>価   　格
　　千円</t>
  </si>
  <si>
    <t>件 数</t>
  </si>
  <si>
    <t>価   　格
　　千円</t>
  </si>
  <si>
    <t>価　　　格
　　 千円</t>
  </si>
  <si>
    <t>区　　分</t>
  </si>
  <si>
    <r>
      <t xml:space="preserve">  法第73条の14第
  6項</t>
    </r>
    <r>
      <rPr>
        <sz val="9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に該当する
  もの</t>
    </r>
  </si>
  <si>
    <r>
      <t xml:space="preserve">  法第73条の14第
  8項</t>
    </r>
    <r>
      <rPr>
        <sz val="9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に該当する
  もの</t>
    </r>
  </si>
  <si>
    <t>件 数</t>
  </si>
  <si>
    <t>控　除　額</t>
  </si>
  <si>
    <t>　   千円</t>
  </si>
  <si>
    <t>（つづき）</t>
  </si>
  <si>
    <t>区　　分</t>
  </si>
  <si>
    <t xml:space="preserve">  法 第73条 の14
  第9項 及び第10
  項に該当するも
  の</t>
  </si>
  <si>
    <t xml:space="preserve">  法第73条の14第
  11項に該当する
  もの</t>
  </si>
  <si>
    <t xml:space="preserve">  法第73条の14第
  12項 第1号及び
  第2号に該当す
  るもの</t>
  </si>
  <si>
    <t xml:space="preserve">  法第73条の14第
  13項に該当する
  もの</t>
  </si>
  <si>
    <t xml:space="preserve">  法第73条の14第
  14項に該当する
  もの</t>
  </si>
  <si>
    <t>件 数</t>
  </si>
  <si>
    <t>控　除　額</t>
  </si>
  <si>
    <t>　   千円</t>
  </si>
  <si>
    <t>合　　　計</t>
  </si>
  <si>
    <t>（１）家屋に関する調</t>
  </si>
  <si>
    <t>(４）　土地の価格段階別に関する調</t>
  </si>
  <si>
    <t xml:space="preserve">     法第73条の14第1項から第3項まで及
     び第5項に該当するものでその価格の
     全額が同条第1項又は第3項に規定す
     る金額以下のもの</t>
  </si>
  <si>
    <t>件　数</t>
  </si>
  <si>
    <t>建
築
分</t>
  </si>
  <si>
    <t>承
継
分</t>
  </si>
  <si>
    <t>承
継
分</t>
  </si>
  <si>
    <t>　　　　　　 ㎡</t>
  </si>
  <si>
    <t xml:space="preserve">   　　価額の全額が法第73条の15の2に
   　　規定する免税点に満たないもの</t>
  </si>
  <si>
    <t>　　　　　 　㎡</t>
  </si>
  <si>
    <t>非
木
造</t>
  </si>
  <si>
    <t>（イ）－（ロ）－  
（ハ）－（ニ）</t>
  </si>
  <si>
    <t>　　　　  　 ㎡</t>
  </si>
  <si>
    <t>　　　　　   ㎡</t>
  </si>
  <si>
    <t>　　  　 千円</t>
  </si>
  <si>
    <t>　　　　　㎡</t>
  </si>
  <si>
    <t xml:space="preserve">  　  　 千円</t>
  </si>
  <si>
    <t>　     ⑧</t>
  </si>
  <si>
    <t>　　　　　　　⑪</t>
  </si>
  <si>
    <t xml:space="preserve">
価　　格
　   千円</t>
  </si>
  <si>
    <t xml:space="preserve"> 18万円以上23万
 円未満のもの</t>
  </si>
  <si>
    <t>12万円以上18万円
未満のもの</t>
  </si>
  <si>
    <t xml:space="preserve"> 23万円以上30万
 円以下のもの</t>
  </si>
  <si>
    <t xml:space="preserve"> 30万円を超え50万
 円以下のもの</t>
  </si>
  <si>
    <t>　  50万円を超え350万円
　　以下のもの</t>
  </si>
  <si>
    <t>件数</t>
  </si>
  <si>
    <t>専  用　住　宅</t>
  </si>
  <si>
    <t>併  用　住　宅</t>
  </si>
  <si>
    <t>建
築
分</t>
  </si>
  <si>
    <t>承
継
分</t>
  </si>
  <si>
    <t>区　　　分</t>
  </si>
  <si>
    <t>　1,200万円を超え
  1,300万円以下のもの</t>
  </si>
  <si>
    <t xml:space="preserve"> 1,300万円を超え
 1,400万円以下のもの</t>
  </si>
  <si>
    <t xml:space="preserve"> 1,400万円を超え
 1,500万円以下のもの</t>
  </si>
  <si>
    <t xml:space="preserve"> 1,500万円を超え
 1,600万円以下のもの</t>
  </si>
  <si>
    <t xml:space="preserve"> 1,600万円を超え
 1,700万円以下のもの</t>
  </si>
  <si>
    <r>
      <t xml:space="preserve">
　　　</t>
    </r>
    <r>
      <rPr>
        <sz val="12"/>
        <color indexed="40"/>
        <rFont val="ＭＳ 明朝"/>
        <family val="1"/>
      </rPr>
      <t>価額の全額が法第73条の15
　　　の2に規定する免税点に満
　　　たないもの</t>
    </r>
    <r>
      <rPr>
        <sz val="11"/>
        <color indexed="40"/>
        <rFont val="ＭＳ 明朝"/>
        <family val="1"/>
      </rPr>
      <t xml:space="preserve">
　　　　　　　　　　　　　　　　</t>
    </r>
    <r>
      <rPr>
        <sz val="12"/>
        <color indexed="40"/>
        <rFont val="ＭＳ 明朝"/>
        <family val="1"/>
      </rPr>
      <t>①</t>
    </r>
  </si>
  <si>
    <t>課税標準額
③－④－⑤
　　　　⑥
　　 千円</t>
  </si>
  <si>
    <t>減免等され
る前の税額
　　　　⑦
　　　千円</t>
  </si>
  <si>
    <t>　　
　　法第73条の3から第73条の7まで
　　及び法附則第10条並びに①，②
　　に該当する以外のもの
　　　　　　　　　　　　　　　　③</t>
  </si>
  <si>
    <r>
      <t xml:space="preserve">
課税標準の特例を適用した後
の額が法第73条の</t>
    </r>
    <r>
      <rPr>
        <sz val="12"/>
        <color indexed="40"/>
        <rFont val="ＭＳ 明朝"/>
        <family val="1"/>
      </rPr>
      <t>15の2に規
定する免税点に満たないもの
　　　　　　　　　　　　　　⑤</t>
    </r>
  </si>
  <si>
    <t xml:space="preserve">
千円</t>
  </si>
  <si>
    <t xml:space="preserve"> 件　 数</t>
  </si>
  <si>
    <t>件　 数</t>
  </si>
  <si>
    <t>　
　 法第73条の31、他
　 法の規定により減
　 免等をしたもの
　　　　　　　　 ⑫</t>
  </si>
  <si>
    <t xml:space="preserve"> 10万円以上
 13万円以下のもの</t>
  </si>
  <si>
    <t xml:space="preserve"> 13万円を超え
 20万円以下のもの</t>
  </si>
  <si>
    <t>20万円を超え
150万円以下のもの</t>
  </si>
  <si>
    <t>150万円を超え
200万円以下のもの</t>
  </si>
  <si>
    <t xml:space="preserve"> 10万円以上
 13万円以下のもの</t>
  </si>
  <si>
    <t xml:space="preserve"> 13万円を超え
 20万円以下のもの</t>
  </si>
  <si>
    <t xml:space="preserve">   法第73条の14第
   3項 に該当する
   もの</t>
  </si>
  <si>
    <t>小　計</t>
  </si>
  <si>
    <t xml:space="preserve">   法附則第11条に
   該当するもの</t>
  </si>
  <si>
    <t xml:space="preserve"> 
           法第73条の3から第73条の7まで及 
           び法附則第10条並びに①，②に該
           当する以外のもの</t>
  </si>
  <si>
    <t>　　　　 　　　千円</t>
  </si>
  <si>
    <t>　　　　　千円</t>
  </si>
  <si>
    <t>価　　　格
　　　    　千円</t>
  </si>
  <si>
    <t>価　 　　格
　　 　　  千円</t>
  </si>
  <si>
    <t>価　　　格
　　　     　千円</t>
  </si>
  <si>
    <t xml:space="preserve">
価　　　格
　　　　　  千円</t>
  </si>
  <si>
    <t>　1,100万円を超え
　1,200万円以下のもの</t>
  </si>
  <si>
    <t>適用件数</t>
  </si>
  <si>
    <t>件　　　　数</t>
  </si>
  <si>
    <t>件　　　数</t>
  </si>
  <si>
    <t xml:space="preserve">
  法第73条の14第1項から第3項まで及び第5項に
  該当するもの（②に該当するものを除く。）</t>
  </si>
  <si>
    <t xml:space="preserve"> </t>
  </si>
  <si>
    <t xml:space="preserve">
全額控除のもの
         (ロ)</t>
  </si>
  <si>
    <t xml:space="preserve">
全額控除のもの
         (ハ)</t>
  </si>
  <si>
    <t xml:space="preserve">
         (イ)</t>
  </si>
  <si>
    <t>.</t>
  </si>
  <si>
    <t>価　　　格
　　　　千円</t>
  </si>
  <si>
    <t>9. 不   動   産   取   得   税   に　関　す　る</t>
  </si>
  <si>
    <t>　　　千円</t>
  </si>
  <si>
    <t>　　1,700万円を超え
　  1,800万円以下のもの</t>
  </si>
  <si>
    <t xml:space="preserve">   1,800万円を超え
　 1,900万円以下のもの</t>
  </si>
  <si>
    <t>　1,900万円を超え
　2,000万円以下のもの</t>
  </si>
  <si>
    <t>　2,000万円を超えるもの</t>
  </si>
  <si>
    <t>合　　　　　計</t>
  </si>
  <si>
    <t>価　　　格
　　     　千円</t>
  </si>
  <si>
    <t xml:space="preserve"> 
  法第73条の14第6項から第11項まで及び第14項並び  
  に法附則第11条等の課税標準の特例に該当するも
  の（②⑤に該当するものを除く｡）</t>
  </si>
  <si>
    <t>木
造</t>
  </si>
  <si>
    <t>計　　（Ｂ）</t>
  </si>
  <si>
    <t xml:space="preserve">課　    税 　   標    　準 </t>
  </si>
  <si>
    <t>法第73条の2第6項､法第73条の27の2から法第73条の27の5まで､法第73条の27の8及び法附則第11条の4の規定により減免等をしたもの</t>
  </si>
  <si>
    <t>　　　　　     　　  ⑩</t>
  </si>
  <si>
    <t xml:space="preserve">
※</t>
  </si>
  <si>
    <t xml:space="preserve">
法第73条の14第8項から第
14項まで並びに法附則第11
条等の課税標準の特例に該
当し、全額控除されたもの   
                           ②　　　　　　　　　　　　　　　　　　　　　　　</t>
  </si>
  <si>
    <t>　
  法第73条の24及び法附則
　第11条の3の規定の適用
　により全額減額されるも
　の
　　　　　　　　　　 ⑧</t>
  </si>
  <si>
    <t xml:space="preserve">    法附則第11条の3の
    規定に該当したもの
    で⑧以外のもの
          　　　　　⑨　</t>
  </si>
  <si>
    <t xml:space="preserve">    法第73条の24の規定
　　に該当したもので⑧
　　以外のもの
          　　　　　⑩　</t>
  </si>
  <si>
    <r>
      <t xml:space="preserve">  法第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73条の14条第</t>
    </r>
    <r>
      <rPr>
        <sz val="12"/>
        <color indexed="40"/>
        <rFont val="ＭＳ 明朝"/>
        <family val="1"/>
      </rPr>
      <t>8
  項から第14項まで並
　びに法附則第11条等
　の課税標準の特例に
　該当したもので②以
　外のもの 
                  ④</t>
    </r>
  </si>
  <si>
    <t xml:space="preserve"> 法第73条の27の2か 
 ら法第73条の27の9
 まで並びに附則第11
 条の4、第12条、第
 39条第3項の規定に
 より減額、納税義務
 の免除をしたもの  
                 ⑪</t>
  </si>
  <si>
    <t>　 ⑦のうち、法第73
　 条の25の規定の適
　 用により徴収猶予
　 をしているもの</t>
  </si>
  <si>
    <t>価　格
　  千円</t>
  </si>
  <si>
    <t>（３）土地に関する調</t>
  </si>
  <si>
    <r>
      <t xml:space="preserve">  法第73条の14第
  7項</t>
    </r>
    <r>
      <rPr>
        <sz val="9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に該当する
  もの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</si>
</sst>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color indexed="42"/>
      <name val="ＭＳ ゴシック"/>
      <family val="3"/>
    </font>
    <font>
      <b/>
      <sz val="14"/>
      <color indexed="42"/>
      <name val="ＭＳ ゴシック"/>
      <family val="3"/>
    </font>
    <font>
      <b/>
      <sz val="14"/>
      <color indexed="40"/>
      <name val="ＭＳ ゴシック"/>
      <family val="3"/>
    </font>
    <font>
      <b/>
      <sz val="12"/>
      <color indexed="40"/>
      <name val="ＭＳ ゴシック"/>
      <family val="3"/>
    </font>
    <font>
      <sz val="10"/>
      <name val="ＭＳ ゴシック"/>
      <family val="3"/>
    </font>
    <font>
      <b/>
      <sz val="8"/>
      <color indexed="40"/>
      <name val="ＭＳ ゴシック"/>
      <family val="3"/>
    </font>
    <font>
      <b/>
      <sz val="8"/>
      <color indexed="42"/>
      <name val="ＭＳ ゴシック"/>
      <family val="3"/>
    </font>
    <font>
      <b/>
      <sz val="10"/>
      <color indexed="42"/>
      <name val="ＭＳ ゴシック"/>
      <family val="3"/>
    </font>
    <font>
      <b/>
      <sz val="10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0"/>
      <name val="ＭＳ 明朝"/>
      <family val="1"/>
    </font>
    <font>
      <sz val="16"/>
      <color indexed="40"/>
      <name val="ＭＳ 明朝"/>
      <family val="1"/>
    </font>
    <font>
      <sz val="14"/>
      <color indexed="40"/>
      <name val="ＭＳ 明朝"/>
      <family val="1"/>
    </font>
    <font>
      <sz val="14"/>
      <name val="ＭＳ 明朝"/>
      <family val="1"/>
    </font>
    <font>
      <b/>
      <sz val="12"/>
      <color indexed="42"/>
      <name val="ＭＳ 明朝"/>
      <family val="1"/>
    </font>
    <font>
      <b/>
      <sz val="14"/>
      <color indexed="42"/>
      <name val="ＭＳ 明朝"/>
      <family val="1"/>
    </font>
    <font>
      <b/>
      <sz val="14"/>
      <color indexed="40"/>
      <name val="ＭＳ 明朝"/>
      <family val="1"/>
    </font>
    <font>
      <sz val="12"/>
      <color indexed="42"/>
      <name val="ＭＳ 明朝"/>
      <family val="1"/>
    </font>
    <font>
      <sz val="14"/>
      <color indexed="4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40"/>
      <name val="ＭＳ 明朝"/>
      <family val="1"/>
    </font>
    <font>
      <sz val="8"/>
      <color indexed="42"/>
      <name val="ＭＳ 明朝"/>
      <family val="1"/>
    </font>
    <font>
      <sz val="8"/>
      <color indexed="40"/>
      <name val="ＭＳ 明朝"/>
      <family val="1"/>
    </font>
    <font>
      <b/>
      <sz val="8"/>
      <color indexed="40"/>
      <name val="ＭＳ 明朝"/>
      <family val="1"/>
    </font>
    <font>
      <b/>
      <sz val="11"/>
      <name val="ＭＳ 明朝"/>
      <family val="1"/>
    </font>
    <font>
      <sz val="11"/>
      <color indexed="42"/>
      <name val="ＭＳ 明朝"/>
      <family val="1"/>
    </font>
    <font>
      <sz val="10"/>
      <color indexed="40"/>
      <name val="ＭＳ 明朝"/>
      <family val="1"/>
    </font>
    <font>
      <sz val="10"/>
      <color indexed="42"/>
      <name val="ＭＳ 明朝"/>
      <family val="1"/>
    </font>
    <font>
      <b/>
      <sz val="10"/>
      <color indexed="42"/>
      <name val="ＭＳ 明朝"/>
      <family val="1"/>
    </font>
    <font>
      <b/>
      <sz val="10"/>
      <color indexed="40"/>
      <name val="ＭＳ 明朝"/>
      <family val="1"/>
    </font>
    <font>
      <b/>
      <sz val="11"/>
      <color indexed="42"/>
      <name val="ＭＳ 明朝"/>
      <family val="1"/>
    </font>
    <font>
      <sz val="6"/>
      <color indexed="40"/>
      <name val="ＭＳ 明朝"/>
      <family val="1"/>
    </font>
    <font>
      <b/>
      <sz val="11"/>
      <color indexed="40"/>
      <name val="ＭＳ 明朝"/>
      <family val="1"/>
    </font>
    <font>
      <sz val="9"/>
      <color indexed="40"/>
      <name val="ＭＳ 明朝"/>
      <family val="1"/>
    </font>
    <font>
      <sz val="28"/>
      <name val="ＭＳ 明朝"/>
      <family val="1"/>
    </font>
    <font>
      <sz val="16"/>
      <color indexed="4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b/>
      <sz val="6"/>
      <color indexed="40"/>
      <name val="ＭＳ ゴシック"/>
      <family val="3"/>
    </font>
  </fonts>
  <fills count="2">
    <fill>
      <patternFill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1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43"/>
      </bottom>
    </border>
    <border>
      <left style="thin"/>
      <right style="thin"/>
      <top style="thin"/>
      <bottom style="medium">
        <color indexed="8"/>
      </bottom>
    </border>
    <border diagonalUp="1">
      <left style="thin"/>
      <right style="thin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/>
      <top>
        <color indexed="63"/>
      </top>
      <bottom style="thin">
        <color indexed="4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8" fillId="0" borderId="0" xfId="16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right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26" fillId="0" borderId="4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4" fillId="0" borderId="3" xfId="0" applyNumberFormat="1" applyFont="1" applyFill="1" applyBorder="1" applyAlignment="1">
      <alignment horizontal="center" wrapText="1"/>
    </xf>
    <xf numFmtId="0" fontId="24" fillId="0" borderId="6" xfId="0" applyNumberFormat="1" applyFont="1" applyFill="1" applyBorder="1" applyAlignment="1">
      <alignment horizontal="center" wrapText="1"/>
    </xf>
    <xf numFmtId="0" fontId="24" fillId="0" borderId="7" xfId="0" applyNumberFormat="1" applyFont="1" applyFill="1" applyBorder="1" applyAlignment="1">
      <alignment vertical="center" wrapText="1"/>
    </xf>
    <xf numFmtId="0" fontId="24" fillId="0" borderId="7" xfId="0" applyNumberFormat="1" applyFont="1" applyFill="1" applyBorder="1" applyAlignment="1">
      <alignment wrapText="1"/>
    </xf>
    <xf numFmtId="0" fontId="24" fillId="0" borderId="8" xfId="0" applyNumberFormat="1" applyFont="1" applyFill="1" applyBorder="1" applyAlignment="1">
      <alignment wrapText="1"/>
    </xf>
    <xf numFmtId="0" fontId="26" fillId="0" borderId="9" xfId="0" applyNumberFormat="1" applyFont="1" applyFill="1" applyBorder="1" applyAlignment="1">
      <alignment horizontal="right" vertical="center" wrapText="1"/>
    </xf>
    <xf numFmtId="3" fontId="26" fillId="0" borderId="9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right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right" vertical="center" wrapText="1"/>
    </xf>
    <xf numFmtId="0" fontId="24" fillId="0" borderId="7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 vertical="top" wrapText="1"/>
    </xf>
    <xf numFmtId="0" fontId="25" fillId="0" borderId="12" xfId="0" applyNumberFormat="1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5" fillId="0" borderId="14" xfId="0" applyNumberFormat="1" applyFont="1" applyFill="1" applyBorder="1" applyAlignment="1">
      <alignment vertical="top" wrapText="1"/>
    </xf>
    <xf numFmtId="0" fontId="25" fillId="0" borderId="15" xfId="0" applyNumberFormat="1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4" fillId="0" borderId="5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horizontal="center" wrapText="1"/>
    </xf>
    <xf numFmtId="0" fontId="24" fillId="0" borderId="7" xfId="0" applyNumberFormat="1" applyFont="1" applyFill="1" applyBorder="1" applyAlignment="1">
      <alignment horizontal="right"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3" xfId="0" applyNumberFormat="1" applyFont="1" applyFill="1" applyBorder="1" applyAlignment="1">
      <alignment horizontal="left" wrapText="1"/>
    </xf>
    <xf numFmtId="0" fontId="37" fillId="0" borderId="17" xfId="0" applyNumberFormat="1" applyFont="1" applyFill="1" applyBorder="1" applyAlignment="1">
      <alignment horizontal="center" vertical="center" wrapText="1"/>
    </xf>
    <xf numFmtId="38" fontId="37" fillId="0" borderId="17" xfId="16" applyFont="1" applyFill="1" applyBorder="1" applyAlignment="1">
      <alignment horizontal="center" vertical="center" wrapText="1"/>
    </xf>
    <xf numFmtId="38" fontId="37" fillId="0" borderId="17" xfId="16" applyFont="1" applyFill="1" applyBorder="1" applyAlignment="1">
      <alignment horizontal="center" wrapText="1"/>
    </xf>
    <xf numFmtId="38" fontId="36" fillId="0" borderId="17" xfId="16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wrapText="1"/>
    </xf>
    <xf numFmtId="0" fontId="35" fillId="0" borderId="17" xfId="0" applyNumberFormat="1" applyFont="1" applyFill="1" applyBorder="1" applyAlignment="1">
      <alignment horizontal="right" vertical="center" wrapText="1"/>
    </xf>
    <xf numFmtId="0" fontId="41" fillId="0" borderId="19" xfId="0" applyNumberFormat="1" applyFont="1" applyFill="1" applyBorder="1" applyAlignment="1">
      <alignment horizontal="distributed" vertical="distributed" wrapText="1"/>
    </xf>
    <xf numFmtId="0" fontId="41" fillId="0" borderId="19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3" fontId="39" fillId="0" borderId="0" xfId="0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41" fillId="0" borderId="17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wrapText="1"/>
    </xf>
    <xf numFmtId="38" fontId="41" fillId="0" borderId="9" xfId="16" applyFont="1" applyFill="1" applyBorder="1" applyAlignment="1">
      <alignment horizontal="right" vertical="center" wrapText="1"/>
    </xf>
    <xf numFmtId="38" fontId="35" fillId="0" borderId="9" xfId="16" applyFont="1" applyFill="1" applyBorder="1" applyAlignment="1">
      <alignment horizontal="right" vertical="center" wrapText="1"/>
    </xf>
    <xf numFmtId="38" fontId="40" fillId="0" borderId="9" xfId="16" applyFont="1" applyFill="1" applyBorder="1" applyAlignment="1">
      <alignment horizontal="right" vertical="center" wrapText="1"/>
    </xf>
    <xf numFmtId="38" fontId="43" fillId="0" borderId="0" xfId="16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vertical="center" wrapText="1"/>
    </xf>
    <xf numFmtId="0" fontId="41" fillId="0" borderId="17" xfId="0" applyNumberFormat="1" applyFont="1" applyFill="1" applyBorder="1" applyAlignment="1">
      <alignment vertical="center" wrapText="1"/>
    </xf>
    <xf numFmtId="38" fontId="35" fillId="0" borderId="17" xfId="16" applyFont="1" applyFill="1" applyBorder="1" applyAlignment="1">
      <alignment horizontal="right" vertical="center" wrapText="1"/>
    </xf>
    <xf numFmtId="38" fontId="40" fillId="0" borderId="17" xfId="16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177" fontId="45" fillId="0" borderId="0" xfId="0" applyNumberFormat="1" applyFont="1" applyFill="1" applyBorder="1" applyAlignment="1">
      <alignment horizontal="right" vertical="center" wrapText="1"/>
    </xf>
    <xf numFmtId="38" fontId="47" fillId="0" borderId="0" xfId="16" applyFont="1" applyFill="1" applyBorder="1" applyAlignment="1">
      <alignment horizontal="right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177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21" xfId="0" applyNumberFormat="1" applyFont="1" applyFill="1" applyBorder="1" applyAlignment="1">
      <alignment horizontal="right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right" wrapText="1"/>
    </xf>
    <xf numFmtId="0" fontId="27" fillId="0" borderId="1" xfId="0" applyFont="1" applyFill="1" applyBorder="1" applyAlignment="1">
      <alignment horizontal="right" wrapText="1"/>
    </xf>
    <xf numFmtId="0" fontId="35" fillId="0" borderId="7" xfId="0" applyNumberFormat="1" applyFont="1" applyFill="1" applyBorder="1" applyAlignment="1">
      <alignment wrapText="1"/>
    </xf>
    <xf numFmtId="0" fontId="24" fillId="0" borderId="7" xfId="0" applyNumberFormat="1" applyFont="1" applyFill="1" applyBorder="1" applyAlignment="1">
      <alignment horizontal="left" wrapText="1"/>
    </xf>
    <xf numFmtId="38" fontId="37" fillId="0" borderId="24" xfId="16" applyFont="1" applyFill="1" applyBorder="1" applyAlignment="1">
      <alignment wrapText="1"/>
    </xf>
    <xf numFmtId="38" fontId="37" fillId="0" borderId="25" xfId="16" applyFont="1" applyFill="1" applyBorder="1" applyAlignment="1">
      <alignment horizontal="center" wrapText="1"/>
    </xf>
    <xf numFmtId="38" fontId="41" fillId="0" borderId="17" xfId="16" applyFont="1" applyFill="1" applyBorder="1" applyAlignment="1">
      <alignment horizontal="center" vertical="center" wrapText="1"/>
    </xf>
    <xf numFmtId="38" fontId="42" fillId="0" borderId="17" xfId="16" applyFont="1" applyFill="1" applyBorder="1" applyAlignment="1">
      <alignment horizontal="center" vertical="center" wrapText="1"/>
    </xf>
    <xf numFmtId="38" fontId="41" fillId="0" borderId="17" xfId="16" applyFont="1" applyFill="1" applyBorder="1" applyAlignment="1">
      <alignment horizontal="right" vertical="center" wrapText="1"/>
    </xf>
    <xf numFmtId="38" fontId="42" fillId="0" borderId="17" xfId="16" applyFont="1" applyFill="1" applyBorder="1" applyAlignment="1">
      <alignment horizontal="right" vertical="center" wrapText="1"/>
    </xf>
    <xf numFmtId="38" fontId="41" fillId="0" borderId="18" xfId="16" applyFont="1" applyFill="1" applyBorder="1" applyAlignment="1">
      <alignment horizontal="right" vertical="center" wrapText="1"/>
    </xf>
    <xf numFmtId="38" fontId="42" fillId="0" borderId="18" xfId="16" applyFont="1" applyFill="1" applyBorder="1" applyAlignment="1">
      <alignment horizontal="right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vertical="top" wrapText="1"/>
    </xf>
    <xf numFmtId="0" fontId="25" fillId="0" borderId="28" xfId="0" applyNumberFormat="1" applyFont="1" applyFill="1" applyBorder="1" applyAlignment="1">
      <alignment vertical="top" wrapText="1"/>
    </xf>
    <xf numFmtId="0" fontId="27" fillId="0" borderId="28" xfId="0" applyFont="1" applyFill="1" applyBorder="1" applyAlignment="1">
      <alignment horizontal="right" vertical="center" wrapText="1"/>
    </xf>
    <xf numFmtId="0" fontId="24" fillId="0" borderId="28" xfId="0" applyNumberFormat="1" applyFont="1" applyFill="1" applyBorder="1" applyAlignment="1">
      <alignment horizontal="center" wrapText="1"/>
    </xf>
    <xf numFmtId="38" fontId="26" fillId="0" borderId="9" xfId="16" applyFont="1" applyFill="1" applyBorder="1" applyAlignment="1">
      <alignment horizontal="right" vertical="center" wrapText="1"/>
    </xf>
    <xf numFmtId="38" fontId="26" fillId="0" borderId="29" xfId="16" applyFont="1" applyFill="1" applyBorder="1" applyAlignment="1">
      <alignment horizontal="right" vertical="center" wrapText="1"/>
    </xf>
    <xf numFmtId="38" fontId="26" fillId="0" borderId="3" xfId="16" applyFont="1" applyFill="1" applyBorder="1" applyAlignment="1">
      <alignment horizontal="right" vertical="center" wrapText="1"/>
    </xf>
    <xf numFmtId="38" fontId="26" fillId="0" borderId="30" xfId="16" applyFont="1" applyFill="1" applyBorder="1" applyAlignment="1">
      <alignment horizontal="right" vertical="center" wrapText="1"/>
    </xf>
    <xf numFmtId="38" fontId="32" fillId="0" borderId="9" xfId="16" applyFont="1" applyFill="1" applyBorder="1" applyAlignment="1">
      <alignment horizontal="right" vertical="center" wrapText="1"/>
    </xf>
    <xf numFmtId="38" fontId="32" fillId="0" borderId="29" xfId="16" applyFont="1" applyFill="1" applyBorder="1" applyAlignment="1">
      <alignment horizontal="right" vertical="center" wrapText="1"/>
    </xf>
    <xf numFmtId="38" fontId="26" fillId="0" borderId="10" xfId="16" applyFont="1" applyFill="1" applyBorder="1" applyAlignment="1">
      <alignment horizontal="right" vertical="center" wrapText="1"/>
    </xf>
    <xf numFmtId="38" fontId="30" fillId="0" borderId="9" xfId="0" applyNumberFormat="1" applyFont="1" applyFill="1" applyBorder="1" applyAlignment="1">
      <alignment horizontal="right" vertical="center" wrapText="1"/>
    </xf>
    <xf numFmtId="38" fontId="30" fillId="0" borderId="3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vertical="center" wrapText="1"/>
    </xf>
    <xf numFmtId="38" fontId="30" fillId="0" borderId="9" xfId="16" applyFont="1" applyFill="1" applyBorder="1" applyAlignment="1">
      <alignment horizontal="right" vertical="center" wrapText="1"/>
    </xf>
    <xf numFmtId="38" fontId="29" fillId="0" borderId="31" xfId="16" applyFont="1" applyFill="1" applyBorder="1" applyAlignment="1">
      <alignment horizontal="right" vertical="center" wrapText="1"/>
    </xf>
    <xf numFmtId="38" fontId="26" fillId="0" borderId="20" xfId="16" applyFont="1" applyFill="1" applyBorder="1" applyAlignment="1">
      <alignment horizontal="right" vertical="center" wrapText="1"/>
    </xf>
    <xf numFmtId="38" fontId="26" fillId="0" borderId="32" xfId="16" applyFont="1" applyFill="1" applyBorder="1" applyAlignment="1">
      <alignment horizontal="right" vertical="center" wrapText="1"/>
    </xf>
    <xf numFmtId="38" fontId="26" fillId="0" borderId="6" xfId="16" applyFont="1" applyFill="1" applyBorder="1" applyAlignment="1">
      <alignment horizontal="right" vertical="center" wrapText="1"/>
    </xf>
    <xf numFmtId="38" fontId="36" fillId="0" borderId="17" xfId="16" applyFont="1" applyFill="1" applyBorder="1" applyAlignment="1">
      <alignment horizontal="right" vertical="center" wrapText="1"/>
    </xf>
    <xf numFmtId="38" fontId="37" fillId="0" borderId="17" xfId="16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38" fontId="35" fillId="0" borderId="33" xfId="16" applyFont="1" applyFill="1" applyBorder="1" applyAlignment="1">
      <alignment vertical="center" wrapText="1"/>
    </xf>
    <xf numFmtId="38" fontId="40" fillId="0" borderId="33" xfId="16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38" fontId="9" fillId="0" borderId="9" xfId="16" applyFont="1" applyFill="1" applyBorder="1" applyAlignment="1">
      <alignment horizontal="right" vertical="center" wrapText="1"/>
    </xf>
    <xf numFmtId="38" fontId="9" fillId="0" borderId="10" xfId="16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8" fontId="9" fillId="0" borderId="15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right" vertical="center" wrapText="1"/>
    </xf>
    <xf numFmtId="38" fontId="10" fillId="0" borderId="9" xfId="16" applyFont="1" applyFill="1" applyBorder="1" applyAlignment="1">
      <alignment horizontal="right" vertical="center" wrapText="1"/>
    </xf>
    <xf numFmtId="0" fontId="28" fillId="0" borderId="34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right" vertical="center" wrapText="1"/>
    </xf>
    <xf numFmtId="0" fontId="29" fillId="0" borderId="9" xfId="0" applyNumberFormat="1" applyFont="1" applyFill="1" applyBorder="1" applyAlignment="1">
      <alignment horizontal="right" vertical="center" wrapText="1"/>
    </xf>
    <xf numFmtId="3" fontId="30" fillId="0" borderId="9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38" fontId="9" fillId="0" borderId="31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38" fontId="29" fillId="0" borderId="31" xfId="0" applyNumberFormat="1" applyFont="1" applyFill="1" applyBorder="1" applyAlignment="1">
      <alignment horizontal="right" vertical="center" wrapText="1"/>
    </xf>
    <xf numFmtId="3" fontId="29" fillId="0" borderId="31" xfId="0" applyNumberFormat="1" applyFont="1" applyFill="1" applyBorder="1" applyAlignment="1">
      <alignment horizontal="right" vertical="center" wrapText="1"/>
    </xf>
    <xf numFmtId="3" fontId="29" fillId="0" borderId="35" xfId="0" applyNumberFormat="1" applyFont="1" applyFill="1" applyBorder="1" applyAlignment="1">
      <alignment horizontal="right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right" vertical="center" wrapText="1"/>
    </xf>
    <xf numFmtId="38" fontId="9" fillId="0" borderId="20" xfId="16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38" fontId="10" fillId="0" borderId="21" xfId="16" applyFont="1" applyFill="1" applyBorder="1" applyAlignment="1">
      <alignment horizontal="right" vertical="center" wrapText="1"/>
    </xf>
    <xf numFmtId="3" fontId="9" fillId="0" borderId="38" xfId="0" applyNumberFormat="1" applyFont="1" applyFill="1" applyBorder="1" applyAlignment="1">
      <alignment horizontal="right" vertical="center" wrapText="1"/>
    </xf>
    <xf numFmtId="3" fontId="9" fillId="0" borderId="35" xfId="0" applyNumberFormat="1" applyFont="1" applyFill="1" applyBorder="1" applyAlignment="1">
      <alignment horizontal="right" vertical="center" wrapText="1"/>
    </xf>
    <xf numFmtId="38" fontId="13" fillId="0" borderId="17" xfId="16" applyFont="1" applyFill="1" applyBorder="1" applyAlignment="1">
      <alignment horizontal="right" vertical="center" wrapText="1"/>
    </xf>
    <xf numFmtId="38" fontId="14" fillId="0" borderId="17" xfId="16" applyFont="1" applyFill="1" applyBorder="1" applyAlignment="1">
      <alignment horizontal="right" vertical="center" wrapText="1"/>
    </xf>
    <xf numFmtId="38" fontId="38" fillId="0" borderId="17" xfId="0" applyNumberFormat="1" applyFont="1" applyFill="1" applyBorder="1" applyAlignment="1">
      <alignment horizontal="right" vertical="center" wrapText="1"/>
    </xf>
    <xf numFmtId="38" fontId="13" fillId="0" borderId="17" xfId="0" applyNumberFormat="1" applyFont="1" applyFill="1" applyBorder="1" applyAlignment="1">
      <alignment horizontal="right" vertical="center" wrapText="1"/>
    </xf>
    <xf numFmtId="38" fontId="54" fillId="0" borderId="17" xfId="0" applyNumberFormat="1" applyFont="1" applyFill="1" applyBorder="1" applyAlignment="1">
      <alignment horizontal="right" vertical="center" wrapText="1"/>
    </xf>
    <xf numFmtId="38" fontId="14" fillId="0" borderId="17" xfId="0" applyNumberFormat="1" applyFont="1" applyFill="1" applyBorder="1" applyAlignment="1">
      <alignment horizontal="right" vertical="center" wrapText="1"/>
    </xf>
    <xf numFmtId="38" fontId="14" fillId="0" borderId="18" xfId="0" applyNumberFormat="1" applyFont="1" applyFill="1" applyBorder="1" applyAlignment="1">
      <alignment horizontal="right" vertical="center" wrapText="1"/>
    </xf>
    <xf numFmtId="0" fontId="38" fillId="0" borderId="17" xfId="0" applyNumberFormat="1" applyFont="1" applyFill="1" applyBorder="1" applyAlignment="1">
      <alignment horizontal="right" vertical="center" wrapText="1"/>
    </xf>
    <xf numFmtId="0" fontId="13" fillId="0" borderId="17" xfId="0" applyNumberFormat="1" applyFont="1" applyFill="1" applyBorder="1" applyAlignment="1">
      <alignment horizontal="right" vertical="center" wrapText="1"/>
    </xf>
    <xf numFmtId="38" fontId="54" fillId="0" borderId="17" xfId="16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38" fontId="13" fillId="0" borderId="39" xfId="16" applyFont="1" applyFill="1" applyBorder="1" applyAlignment="1">
      <alignment horizontal="right" vertical="center" wrapText="1"/>
    </xf>
    <xf numFmtId="38" fontId="38" fillId="0" borderId="39" xfId="0" applyNumberFormat="1" applyFont="1" applyFill="1" applyBorder="1" applyAlignment="1">
      <alignment horizontal="right" vertical="center" wrapText="1"/>
    </xf>
    <xf numFmtId="38" fontId="13" fillId="0" borderId="39" xfId="0" applyNumberFormat="1" applyFont="1" applyFill="1" applyBorder="1" applyAlignment="1">
      <alignment horizontal="right" vertical="center" wrapText="1"/>
    </xf>
    <xf numFmtId="38" fontId="54" fillId="0" borderId="39" xfId="0" applyNumberFormat="1" applyFont="1" applyFill="1" applyBorder="1" applyAlignment="1">
      <alignment horizontal="right" vertical="center" wrapText="1"/>
    </xf>
    <xf numFmtId="3" fontId="13" fillId="0" borderId="40" xfId="0" applyNumberFormat="1" applyFont="1" applyFill="1" applyBorder="1" applyAlignment="1">
      <alignment horizontal="right" vertical="center" wrapText="1"/>
    </xf>
    <xf numFmtId="38" fontId="0" fillId="0" borderId="0" xfId="16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8" fontId="15" fillId="0" borderId="31" xfId="16" applyFont="1" applyFill="1" applyBorder="1" applyAlignment="1">
      <alignment horizontal="right" vertical="center" wrapText="1"/>
    </xf>
    <xf numFmtId="0" fontId="15" fillId="0" borderId="31" xfId="0" applyNumberFormat="1" applyFont="1" applyFill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vertical="center" wrapText="1"/>
    </xf>
    <xf numFmtId="38" fontId="16" fillId="0" borderId="39" xfId="16" applyFont="1" applyFill="1" applyBorder="1" applyAlignment="1">
      <alignment horizontal="right" vertical="center" wrapText="1"/>
    </xf>
    <xf numFmtId="38" fontId="15" fillId="0" borderId="39" xfId="16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7" fillId="0" borderId="2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6" fillId="0" borderId="42" xfId="0" applyNumberFormat="1" applyFont="1" applyFill="1" applyBorder="1" applyAlignment="1">
      <alignment horizontal="left" vertical="top" wrapText="1"/>
    </xf>
    <xf numFmtId="0" fontId="26" fillId="0" borderId="4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5" xfId="0" applyNumberFormat="1" applyFont="1" applyFill="1" applyBorder="1" applyAlignment="1">
      <alignment horizontal="left" vertical="top" wrapText="1"/>
    </xf>
    <xf numFmtId="0" fontId="26" fillId="0" borderId="43" xfId="0" applyNumberFormat="1" applyFont="1" applyFill="1" applyBorder="1" applyAlignment="1">
      <alignment horizontal="left" vertical="top" wrapText="1"/>
    </xf>
    <xf numFmtId="0" fontId="26" fillId="0" borderId="44" xfId="0" applyNumberFormat="1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21" fillId="0" borderId="48" xfId="0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horizontal="left" vertical="center" wrapText="1"/>
    </xf>
    <xf numFmtId="0" fontId="26" fillId="0" borderId="43" xfId="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0" fontId="26" fillId="0" borderId="42" xfId="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50" fillId="0" borderId="60" xfId="0" applyNumberFormat="1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7" fillId="0" borderId="13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right" wrapText="1"/>
    </xf>
    <xf numFmtId="0" fontId="27" fillId="0" borderId="64" xfId="0" applyFont="1" applyFill="1" applyBorder="1" applyAlignment="1">
      <alignment horizontal="right" wrapText="1"/>
    </xf>
    <xf numFmtId="0" fontId="26" fillId="0" borderId="65" xfId="0" applyNumberFormat="1" applyFont="1" applyFill="1" applyBorder="1" applyAlignment="1">
      <alignment horizontal="center" vertical="center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top" wrapText="1"/>
    </xf>
    <xf numFmtId="0" fontId="24" fillId="0" borderId="16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33" fillId="0" borderId="9" xfId="0" applyFont="1" applyFill="1" applyBorder="1" applyAlignment="1">
      <alignment horizontal="right" vertical="center" wrapText="1"/>
    </xf>
    <xf numFmtId="0" fontId="24" fillId="0" borderId="68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5" fillId="0" borderId="43" xfId="0" applyNumberFormat="1" applyFont="1" applyFill="1" applyBorder="1" applyAlignment="1">
      <alignment horizontal="center" vertical="top" wrapText="1"/>
    </xf>
    <xf numFmtId="0" fontId="25" fillId="0" borderId="42" xfId="0" applyNumberFormat="1" applyFont="1" applyFill="1" applyBorder="1" applyAlignment="1">
      <alignment horizontal="center" vertical="top" wrapText="1"/>
    </xf>
    <xf numFmtId="0" fontId="24" fillId="0" borderId="52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4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4" fillId="0" borderId="54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31" fillId="0" borderId="60" xfId="0" applyNumberFormat="1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35" fillId="0" borderId="43" xfId="0" applyNumberFormat="1" applyFont="1" applyFill="1" applyBorder="1" applyAlignment="1">
      <alignment horizontal="left" vertical="center" wrapText="1"/>
    </xf>
    <xf numFmtId="0" fontId="35" fillId="0" borderId="44" xfId="0" applyNumberFormat="1" applyFont="1" applyFill="1" applyBorder="1" applyAlignment="1">
      <alignment horizontal="left" vertical="center" wrapText="1"/>
    </xf>
    <xf numFmtId="0" fontId="35" fillId="0" borderId="42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70" xfId="0" applyNumberFormat="1" applyFont="1" applyFill="1" applyBorder="1" applyAlignment="1">
      <alignment horizontal="center" vertical="center" wrapText="1"/>
    </xf>
    <xf numFmtId="0" fontId="26" fillId="0" borderId="71" xfId="0" applyNumberFormat="1" applyFont="1" applyFill="1" applyBorder="1" applyAlignment="1">
      <alignment horizontal="center" vertical="center" wrapText="1"/>
    </xf>
    <xf numFmtId="0" fontId="26" fillId="0" borderId="72" xfId="0" applyNumberFormat="1" applyFont="1" applyFill="1" applyBorder="1" applyAlignment="1">
      <alignment horizontal="center" vertical="center" wrapText="1"/>
    </xf>
    <xf numFmtId="0" fontId="26" fillId="0" borderId="73" xfId="0" applyNumberFormat="1" applyFont="1" applyFill="1" applyBorder="1" applyAlignment="1">
      <alignment horizontal="center" vertical="center" wrapText="1"/>
    </xf>
    <xf numFmtId="38" fontId="26" fillId="0" borderId="20" xfId="16" applyFont="1" applyFill="1" applyBorder="1" applyAlignment="1">
      <alignment horizontal="right" vertical="center" wrapText="1"/>
    </xf>
    <xf numFmtId="38" fontId="26" fillId="0" borderId="21" xfId="16" applyFont="1" applyFill="1" applyBorder="1" applyAlignment="1">
      <alignment horizontal="right" vertical="center" wrapText="1"/>
    </xf>
    <xf numFmtId="38" fontId="26" fillId="0" borderId="1" xfId="16" applyFont="1" applyFill="1" applyBorder="1" applyAlignment="1">
      <alignment horizontal="right" vertical="center" wrapText="1"/>
    </xf>
    <xf numFmtId="38" fontId="26" fillId="0" borderId="13" xfId="16" applyFont="1" applyFill="1" applyBorder="1" applyAlignment="1">
      <alignment horizontal="right" vertical="center" wrapText="1"/>
    </xf>
    <xf numFmtId="38" fontId="9" fillId="0" borderId="20" xfId="16" applyFont="1" applyFill="1" applyBorder="1" applyAlignment="1">
      <alignment horizontal="right" vertical="center" wrapText="1"/>
    </xf>
    <xf numFmtId="38" fontId="9" fillId="0" borderId="21" xfId="16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right" vertical="center" wrapText="1"/>
    </xf>
    <xf numFmtId="38" fontId="32" fillId="0" borderId="20" xfId="16" applyFont="1" applyFill="1" applyBorder="1" applyAlignment="1">
      <alignment horizontal="right" vertical="center" wrapText="1"/>
    </xf>
    <xf numFmtId="38" fontId="32" fillId="0" borderId="21" xfId="16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right" vertical="center" wrapText="1"/>
    </xf>
    <xf numFmtId="38" fontId="9" fillId="0" borderId="38" xfId="0" applyNumberFormat="1" applyFont="1" applyFill="1" applyBorder="1" applyAlignment="1">
      <alignment horizontal="right" vertical="center" wrapText="1"/>
    </xf>
    <xf numFmtId="38" fontId="9" fillId="0" borderId="59" xfId="0" applyNumberFormat="1" applyFont="1" applyFill="1" applyBorder="1" applyAlignment="1">
      <alignment horizontal="right" vertical="center" wrapText="1"/>
    </xf>
    <xf numFmtId="38" fontId="13" fillId="0" borderId="39" xfId="16" applyFont="1" applyFill="1" applyBorder="1" applyAlignment="1">
      <alignment horizontal="right" vertical="center" wrapText="1"/>
    </xf>
    <xf numFmtId="38" fontId="19" fillId="0" borderId="39" xfId="16" applyFont="1" applyFill="1" applyBorder="1" applyAlignment="1">
      <alignment horizontal="right" vertical="center" wrapText="1"/>
    </xf>
    <xf numFmtId="38" fontId="16" fillId="0" borderId="41" xfId="16" applyFont="1" applyFill="1" applyBorder="1" applyAlignment="1">
      <alignment horizontal="center" vertical="center" wrapText="1"/>
    </xf>
    <xf numFmtId="38" fontId="52" fillId="0" borderId="39" xfId="16" applyFont="1" applyFill="1" applyBorder="1" applyAlignment="1">
      <alignment horizontal="center" vertical="center" wrapText="1"/>
    </xf>
    <xf numFmtId="38" fontId="41" fillId="0" borderId="17" xfId="16" applyFont="1" applyFill="1" applyBorder="1" applyAlignment="1">
      <alignment horizontal="right" vertical="center" wrapText="1"/>
    </xf>
    <xf numFmtId="38" fontId="34" fillId="0" borderId="17" xfId="16" applyFont="1" applyFill="1" applyBorder="1" applyAlignment="1">
      <alignment horizontal="right" vertical="center" wrapText="1"/>
    </xf>
    <xf numFmtId="38" fontId="16" fillId="0" borderId="17" xfId="16" applyFont="1" applyFill="1" applyBorder="1" applyAlignment="1">
      <alignment horizontal="center" vertical="center" wrapText="1"/>
    </xf>
    <xf numFmtId="38" fontId="52" fillId="0" borderId="17" xfId="16" applyFont="1" applyFill="1" applyBorder="1" applyAlignment="1">
      <alignment horizontal="center" vertical="center" wrapText="1"/>
    </xf>
    <xf numFmtId="38" fontId="13" fillId="0" borderId="17" xfId="16" applyFont="1" applyFill="1" applyBorder="1" applyAlignment="1">
      <alignment horizontal="right" vertical="center" wrapText="1"/>
    </xf>
    <xf numFmtId="38" fontId="19" fillId="0" borderId="17" xfId="16" applyFont="1" applyFill="1" applyBorder="1" applyAlignment="1">
      <alignment horizontal="right" vertical="center" wrapText="1"/>
    </xf>
    <xf numFmtId="38" fontId="42" fillId="0" borderId="17" xfId="16" applyFont="1" applyFill="1" applyBorder="1" applyAlignment="1">
      <alignment horizontal="right" vertical="center" wrapText="1"/>
    </xf>
    <xf numFmtId="38" fontId="41" fillId="0" borderId="19" xfId="16" applyFont="1" applyFill="1" applyBorder="1" applyAlignment="1">
      <alignment horizontal="center" vertical="center" wrapText="1"/>
    </xf>
    <xf numFmtId="38" fontId="34" fillId="0" borderId="19" xfId="16" applyFont="1" applyFill="1" applyBorder="1" applyAlignment="1">
      <alignment horizontal="center" vertical="center" wrapText="1"/>
    </xf>
    <xf numFmtId="38" fontId="37" fillId="0" borderId="17" xfId="16" applyFont="1" applyFill="1" applyBorder="1" applyAlignment="1">
      <alignment horizontal="center" vertical="center" wrapText="1"/>
    </xf>
    <xf numFmtId="38" fontId="22" fillId="0" borderId="17" xfId="16" applyFont="1" applyFill="1" applyBorder="1" applyAlignment="1">
      <alignment horizontal="center" vertical="center" wrapText="1"/>
    </xf>
    <xf numFmtId="38" fontId="36" fillId="0" borderId="17" xfId="16" applyFont="1" applyFill="1" applyBorder="1" applyAlignment="1">
      <alignment horizontal="center" vertical="center" wrapText="1"/>
    </xf>
    <xf numFmtId="38" fontId="14" fillId="0" borderId="17" xfId="16" applyFont="1" applyFill="1" applyBorder="1" applyAlignment="1">
      <alignment horizontal="right" vertical="center" wrapText="1"/>
    </xf>
    <xf numFmtId="38" fontId="37" fillId="0" borderId="17" xfId="16" applyFont="1" applyFill="1" applyBorder="1" applyAlignment="1">
      <alignment horizontal="center" wrapText="1"/>
    </xf>
    <xf numFmtId="38" fontId="22" fillId="0" borderId="17" xfId="16" applyFont="1" applyFill="1" applyBorder="1" applyAlignment="1">
      <alignment horizontal="center" wrapText="1"/>
    </xf>
    <xf numFmtId="38" fontId="41" fillId="0" borderId="74" xfId="16" applyFont="1" applyFill="1" applyBorder="1" applyAlignment="1">
      <alignment horizontal="center" vertical="center" wrapText="1"/>
    </xf>
    <xf numFmtId="38" fontId="34" fillId="0" borderId="75" xfId="16" applyFont="1" applyFill="1" applyBorder="1" applyAlignment="1">
      <alignment horizontal="center" vertical="center" wrapText="1"/>
    </xf>
    <xf numFmtId="38" fontId="34" fillId="0" borderId="17" xfId="16" applyFont="1" applyFill="1" applyBorder="1" applyAlignment="1">
      <alignment horizontal="center" vertical="center" wrapText="1"/>
    </xf>
    <xf numFmtId="38" fontId="37" fillId="0" borderId="75" xfId="16" applyFont="1" applyFill="1" applyBorder="1" applyAlignment="1">
      <alignment horizontal="left" vertical="center" wrapText="1"/>
    </xf>
    <xf numFmtId="38" fontId="22" fillId="0" borderId="75" xfId="16" applyFont="1" applyFill="1" applyBorder="1" applyAlignment="1">
      <alignment horizontal="left" vertical="center" wrapText="1"/>
    </xf>
    <xf numFmtId="38" fontId="15" fillId="0" borderId="17" xfId="16" applyFont="1" applyFill="1" applyBorder="1" applyAlignment="1">
      <alignment horizontal="center" vertical="center" wrapText="1"/>
    </xf>
    <xf numFmtId="38" fontId="53" fillId="0" borderId="17" xfId="16" applyFont="1" applyFill="1" applyBorder="1" applyAlignment="1">
      <alignment horizontal="center" vertical="center" wrapText="1"/>
    </xf>
    <xf numFmtId="38" fontId="22" fillId="0" borderId="17" xfId="16" applyFont="1" applyFill="1" applyBorder="1" applyAlignment="1">
      <alignment horizontal="center" vertical="center"/>
    </xf>
    <xf numFmtId="0" fontId="37" fillId="0" borderId="75" xfId="0" applyNumberFormat="1" applyFont="1" applyFill="1" applyBorder="1" applyAlignment="1">
      <alignment horizontal="left" vertical="center" wrapText="1"/>
    </xf>
    <xf numFmtId="0" fontId="22" fillId="0" borderId="75" xfId="0" applyFont="1" applyFill="1" applyBorder="1" applyAlignment="1">
      <alignment horizontal="left" vertical="center" wrapText="1"/>
    </xf>
    <xf numFmtId="38" fontId="37" fillId="0" borderId="75" xfId="16" applyFont="1" applyFill="1" applyBorder="1" applyAlignment="1">
      <alignment horizontal="center" vertical="center" wrapText="1"/>
    </xf>
    <xf numFmtId="38" fontId="22" fillId="0" borderId="75" xfId="16" applyFont="1" applyFill="1" applyBorder="1" applyAlignment="1">
      <alignment horizontal="center" vertical="center" wrapText="1"/>
    </xf>
    <xf numFmtId="38" fontId="36" fillId="0" borderId="75" xfId="16" applyFont="1" applyFill="1" applyBorder="1" applyAlignment="1">
      <alignment horizontal="left" vertical="center" wrapText="1" shrinkToFit="1"/>
    </xf>
    <xf numFmtId="38" fontId="22" fillId="0" borderId="75" xfId="16" applyFont="1" applyFill="1" applyBorder="1" applyAlignment="1">
      <alignment horizontal="left" vertical="center" wrapText="1" shrinkToFit="1"/>
    </xf>
    <xf numFmtId="38" fontId="37" fillId="0" borderId="75" xfId="16" applyFont="1" applyFill="1" applyBorder="1" applyAlignment="1">
      <alignment horizontal="left" vertical="center" wrapText="1" shrinkToFit="1"/>
    </xf>
    <xf numFmtId="0" fontId="22" fillId="0" borderId="76" xfId="0" applyFont="1" applyFill="1" applyBorder="1" applyAlignment="1">
      <alignment horizontal="left" vertical="center" wrapText="1"/>
    </xf>
    <xf numFmtId="0" fontId="37" fillId="0" borderId="17" xfId="0" applyNumberFormat="1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38" fontId="13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177" fontId="19" fillId="0" borderId="17" xfId="0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19" fillId="0" borderId="17" xfId="0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38" fontId="14" fillId="0" borderId="17" xfId="0" applyNumberFormat="1" applyFont="1" applyFill="1" applyBorder="1" applyAlignment="1">
      <alignment horizontal="right" vertical="center" wrapText="1"/>
    </xf>
    <xf numFmtId="3" fontId="13" fillId="0" borderId="39" xfId="0" applyNumberFormat="1" applyFont="1" applyFill="1" applyBorder="1" applyAlignment="1">
      <alignment horizontal="right" vertical="center" wrapText="1"/>
    </xf>
    <xf numFmtId="3" fontId="19" fillId="0" borderId="39" xfId="0" applyFont="1" applyFill="1" applyBorder="1" applyAlignment="1">
      <alignment horizontal="right" vertical="center" wrapText="1"/>
    </xf>
    <xf numFmtId="0" fontId="13" fillId="0" borderId="17" xfId="0" applyNumberFormat="1" applyFont="1" applyFill="1" applyBorder="1" applyAlignment="1">
      <alignment horizontal="right" vertical="center" wrapText="1"/>
    </xf>
    <xf numFmtId="38" fontId="13" fillId="0" borderId="39" xfId="0" applyNumberFormat="1" applyFont="1" applyFill="1" applyBorder="1" applyAlignment="1">
      <alignment horizontal="right" vertical="center" wrapText="1"/>
    </xf>
    <xf numFmtId="177" fontId="19" fillId="0" borderId="39" xfId="0" applyFont="1" applyFill="1" applyBorder="1" applyAlignment="1">
      <alignment horizontal="right" vertical="center" wrapText="1"/>
    </xf>
    <xf numFmtId="0" fontId="37" fillId="0" borderId="77" xfId="0" applyNumberFormat="1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38" fontId="41" fillId="0" borderId="17" xfId="0" applyNumberFormat="1" applyFont="1" applyFill="1" applyBorder="1" applyAlignment="1">
      <alignment horizontal="right" vertical="center" wrapText="1"/>
    </xf>
    <xf numFmtId="0" fontId="41" fillId="0" borderId="17" xfId="0" applyNumberFormat="1" applyFont="1" applyFill="1" applyBorder="1" applyAlignment="1">
      <alignment horizontal="right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38" fontId="35" fillId="0" borderId="17" xfId="16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top" wrapText="1"/>
    </xf>
    <xf numFmtId="3" fontId="15" fillId="0" borderId="39" xfId="0" applyNumberFormat="1" applyFont="1" applyFill="1" applyBorder="1" applyAlignment="1">
      <alignment horizontal="right" vertical="center" wrapText="1"/>
    </xf>
    <xf numFmtId="3" fontId="35" fillId="0" borderId="17" xfId="0" applyNumberFormat="1" applyFont="1" applyFill="1" applyBorder="1" applyAlignment="1">
      <alignment horizontal="right" vertical="center" wrapText="1"/>
    </xf>
    <xf numFmtId="3" fontId="22" fillId="0" borderId="17" xfId="0" applyFont="1" applyFill="1" applyBorder="1" applyAlignment="1">
      <alignment horizontal="right" vertical="center" wrapText="1"/>
    </xf>
    <xf numFmtId="38" fontId="40" fillId="0" borderId="17" xfId="16" applyFont="1" applyFill="1" applyBorder="1" applyAlignment="1">
      <alignment horizontal="right" vertical="center" wrapText="1"/>
    </xf>
    <xf numFmtId="38" fontId="22" fillId="0" borderId="17" xfId="16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80" xfId="0" applyNumberFormat="1" applyFont="1" applyFill="1" applyBorder="1" applyAlignment="1">
      <alignment horizontal="right" vertical="center" wrapText="1"/>
    </xf>
    <xf numFmtId="0" fontId="24" fillId="0" borderId="77" xfId="0" applyNumberFormat="1" applyFont="1" applyFill="1" applyBorder="1" applyAlignment="1">
      <alignment horizontal="left" wrapText="1"/>
    </xf>
    <xf numFmtId="0" fontId="23" fillId="0" borderId="78" xfId="0" applyFont="1" applyFill="1" applyBorder="1" applyAlignment="1">
      <alignment horizontal="left" wrapText="1"/>
    </xf>
    <xf numFmtId="0" fontId="23" fillId="0" borderId="81" xfId="0" applyFont="1" applyFill="1" applyBorder="1" applyAlignment="1">
      <alignment horizontal="left" wrapText="1"/>
    </xf>
    <xf numFmtId="0" fontId="41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41" fillId="0" borderId="25" xfId="0" applyNumberFormat="1" applyFont="1" applyFill="1" applyBorder="1" applyAlignment="1">
      <alignment horizontal="center" vertical="center" wrapText="1"/>
    </xf>
    <xf numFmtId="0" fontId="35" fillId="0" borderId="74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1" fillId="0" borderId="75" xfId="0" applyNumberFormat="1" applyFont="1" applyFill="1" applyBorder="1" applyAlignment="1">
      <alignment horizontal="center" wrapText="1"/>
    </xf>
    <xf numFmtId="0" fontId="23" fillId="0" borderId="75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4" fillId="0" borderId="75" xfId="0" applyNumberFormat="1" applyFont="1" applyFill="1" applyBorder="1" applyAlignment="1">
      <alignment horizontal="center" wrapText="1"/>
    </xf>
    <xf numFmtId="0" fontId="0" fillId="0" borderId="78" xfId="0" applyFill="1" applyBorder="1" applyAlignment="1">
      <alignment horizontal="left" wrapText="1"/>
    </xf>
    <xf numFmtId="0" fontId="0" fillId="0" borderId="81" xfId="0" applyFill="1" applyBorder="1" applyAlignment="1">
      <alignment horizontal="left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wrapText="1"/>
    </xf>
    <xf numFmtId="0" fontId="35" fillId="0" borderId="17" xfId="0" applyNumberFormat="1" applyFont="1" applyFill="1" applyBorder="1" applyAlignment="1">
      <alignment horizontal="center" wrapText="1"/>
    </xf>
    <xf numFmtId="0" fontId="24" fillId="0" borderId="82" xfId="0" applyNumberFormat="1" applyFont="1" applyFill="1" applyBorder="1" applyAlignment="1">
      <alignment vertical="center" wrapText="1"/>
    </xf>
    <xf numFmtId="0" fontId="23" fillId="0" borderId="82" xfId="0" applyFont="1" applyFill="1" applyBorder="1" applyAlignment="1">
      <alignment vertical="center" wrapText="1"/>
    </xf>
    <xf numFmtId="0" fontId="24" fillId="0" borderId="82" xfId="0" applyNumberFormat="1" applyFont="1" applyFill="1" applyBorder="1" applyAlignment="1">
      <alignment horizontal="right" wrapText="1"/>
    </xf>
    <xf numFmtId="0" fontId="23" fillId="0" borderId="82" xfId="0" applyFont="1" applyFill="1" applyBorder="1" applyAlignment="1">
      <alignment horizontal="right" wrapText="1"/>
    </xf>
    <xf numFmtId="0" fontId="24" fillId="0" borderId="65" xfId="0" applyNumberFormat="1" applyFont="1" applyFill="1" applyBorder="1" applyAlignment="1">
      <alignment horizontal="left" wrapText="1"/>
    </xf>
    <xf numFmtId="0" fontId="24" fillId="0" borderId="66" xfId="0" applyNumberFormat="1" applyFont="1" applyFill="1" applyBorder="1" applyAlignment="1">
      <alignment horizontal="left" wrapText="1"/>
    </xf>
    <xf numFmtId="0" fontId="24" fillId="0" borderId="83" xfId="0" applyNumberFormat="1" applyFont="1" applyFill="1" applyBorder="1" applyAlignment="1">
      <alignment horizontal="left" wrapText="1"/>
    </xf>
    <xf numFmtId="0" fontId="27" fillId="0" borderId="84" xfId="0" applyFont="1" applyBorder="1" applyAlignment="1">
      <alignment horizontal="left" vertical="top"/>
    </xf>
    <xf numFmtId="0" fontId="24" fillId="0" borderId="75" xfId="0" applyNumberFormat="1" applyFont="1" applyFill="1" applyBorder="1" applyAlignment="1">
      <alignment horizontal="right" wrapText="1"/>
    </xf>
    <xf numFmtId="0" fontId="23" fillId="0" borderId="75" xfId="0" applyFont="1" applyFill="1" applyBorder="1" applyAlignment="1">
      <alignment horizontal="right" wrapText="1"/>
    </xf>
    <xf numFmtId="0" fontId="35" fillId="0" borderId="75" xfId="0" applyNumberFormat="1" applyFont="1" applyFill="1" applyBorder="1" applyAlignment="1">
      <alignment vertical="center" wrapText="1"/>
    </xf>
    <xf numFmtId="0" fontId="22" fillId="0" borderId="75" xfId="0" applyFont="1" applyFill="1" applyBorder="1" applyAlignment="1">
      <alignment vertical="center" wrapText="1"/>
    </xf>
    <xf numFmtId="0" fontId="22" fillId="0" borderId="77" xfId="0" applyFont="1" applyFill="1" applyBorder="1" applyAlignment="1">
      <alignment vertical="center" wrapText="1"/>
    </xf>
    <xf numFmtId="0" fontId="24" fillId="0" borderId="85" xfId="0" applyNumberFormat="1" applyFont="1" applyFill="1" applyBorder="1" applyAlignment="1">
      <alignment horizontal="right" wrapText="1"/>
    </xf>
    <xf numFmtId="0" fontId="24" fillId="0" borderId="77" xfId="0" applyNumberFormat="1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40" fillId="0" borderId="9" xfId="0" applyNumberFormat="1" applyFont="1" applyFill="1" applyBorder="1" applyAlignment="1">
      <alignment horizontal="center" wrapText="1"/>
    </xf>
    <xf numFmtId="38" fontId="35" fillId="0" borderId="9" xfId="16" applyFont="1" applyFill="1" applyBorder="1" applyAlignment="1">
      <alignment horizontal="right" vertical="center" wrapText="1"/>
    </xf>
    <xf numFmtId="38" fontId="22" fillId="0" borderId="9" xfId="16" applyFont="1" applyFill="1" applyBorder="1" applyAlignment="1">
      <alignment horizontal="right" vertical="center" wrapText="1"/>
    </xf>
    <xf numFmtId="38" fontId="35" fillId="0" borderId="20" xfId="16" applyFont="1" applyFill="1" applyBorder="1" applyAlignment="1">
      <alignment horizontal="right" vertical="center" wrapText="1"/>
    </xf>
    <xf numFmtId="38" fontId="40" fillId="0" borderId="9" xfId="16" applyFont="1" applyFill="1" applyBorder="1" applyAlignment="1">
      <alignment horizontal="right" vertical="center" wrapText="1"/>
    </xf>
    <xf numFmtId="38" fontId="40" fillId="0" borderId="20" xfId="16" applyFont="1" applyFill="1" applyBorder="1" applyAlignment="1">
      <alignment horizontal="right" vertical="center" wrapText="1"/>
    </xf>
    <xf numFmtId="3" fontId="19" fillId="0" borderId="86" xfId="0" applyFont="1" applyFill="1" applyBorder="1" applyAlignment="1">
      <alignment horizontal="right" vertical="center" wrapText="1"/>
    </xf>
    <xf numFmtId="0" fontId="24" fillId="0" borderId="75" xfId="0" applyNumberFormat="1" applyFont="1" applyFill="1" applyBorder="1" applyAlignment="1">
      <alignment horizontal="left" vertical="center" wrapText="1"/>
    </xf>
    <xf numFmtId="0" fontId="35" fillId="0" borderId="75" xfId="0" applyNumberFormat="1" applyFont="1" applyFill="1" applyBorder="1" applyAlignment="1">
      <alignment horizontal="left" vertical="center" wrapText="1"/>
    </xf>
    <xf numFmtId="3" fontId="15" fillId="0" borderId="31" xfId="0" applyNumberFormat="1" applyFont="1" applyFill="1" applyBorder="1" applyAlignment="1">
      <alignment horizontal="right" vertical="center" wrapText="1"/>
    </xf>
    <xf numFmtId="3" fontId="19" fillId="0" borderId="31" xfId="0" applyFont="1" applyFill="1" applyBorder="1" applyAlignment="1">
      <alignment horizontal="right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38" fontId="22" fillId="0" borderId="24" xfId="16" applyFont="1" applyFill="1" applyBorder="1" applyAlignment="1">
      <alignment horizontal="right" vertical="center" wrapText="1"/>
    </xf>
    <xf numFmtId="38" fontId="22" fillId="0" borderId="87" xfId="16" applyFont="1" applyFill="1" applyBorder="1" applyAlignment="1">
      <alignment horizontal="right" vertical="center" wrapText="1"/>
    </xf>
    <xf numFmtId="38" fontId="22" fillId="0" borderId="25" xfId="16" applyFont="1" applyFill="1" applyBorder="1" applyAlignment="1">
      <alignment horizontal="right" vertical="center" wrapText="1"/>
    </xf>
    <xf numFmtId="38" fontId="16" fillId="0" borderId="39" xfId="16" applyFont="1" applyFill="1" applyBorder="1" applyAlignment="1">
      <alignment horizontal="right" vertical="center" wrapText="1"/>
    </xf>
    <xf numFmtId="0" fontId="24" fillId="0" borderId="65" xfId="0" applyNumberFormat="1" applyFont="1" applyFill="1" applyBorder="1" applyAlignment="1">
      <alignment horizontal="center" vertical="center" wrapText="1"/>
    </xf>
    <xf numFmtId="0" fontId="24" fillId="0" borderId="66" xfId="0" applyNumberFormat="1" applyFont="1" applyFill="1" applyBorder="1" applyAlignment="1">
      <alignment horizontal="center" vertical="center" wrapText="1"/>
    </xf>
    <xf numFmtId="0" fontId="24" fillId="0" borderId="67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3" fontId="16" fillId="0" borderId="88" xfId="0" applyNumberFormat="1" applyFont="1" applyFill="1" applyBorder="1" applyAlignment="1">
      <alignment horizontal="right" vertical="center" wrapText="1"/>
    </xf>
    <xf numFmtId="3" fontId="16" fillId="0" borderId="89" xfId="0" applyNumberFormat="1" applyFont="1" applyFill="1" applyBorder="1" applyAlignment="1">
      <alignment horizontal="right" vertical="center" wrapText="1"/>
    </xf>
    <xf numFmtId="0" fontId="34" fillId="0" borderId="17" xfId="0" applyFont="1" applyFill="1" applyBorder="1" applyAlignment="1">
      <alignment horizontal="right" vertical="center" wrapText="1"/>
    </xf>
    <xf numFmtId="0" fontId="34" fillId="0" borderId="18" xfId="0" applyFont="1" applyFill="1" applyBorder="1" applyAlignment="1">
      <alignment horizontal="right" vertical="center" wrapText="1"/>
    </xf>
    <xf numFmtId="0" fontId="35" fillId="0" borderId="90" xfId="0" applyNumberFormat="1" applyFont="1" applyFill="1" applyBorder="1" applyAlignment="1">
      <alignment horizontal="center" wrapText="1"/>
    </xf>
    <xf numFmtId="0" fontId="35" fillId="0" borderId="91" xfId="0" applyNumberFormat="1" applyFont="1" applyFill="1" applyBorder="1" applyAlignment="1">
      <alignment horizontal="center" wrapText="1"/>
    </xf>
    <xf numFmtId="38" fontId="19" fillId="0" borderId="40" xfId="16" applyFont="1" applyFill="1" applyBorder="1" applyAlignment="1">
      <alignment horizontal="right" vertical="center" wrapText="1"/>
    </xf>
    <xf numFmtId="38" fontId="22" fillId="0" borderId="18" xfId="16" applyFont="1" applyFill="1" applyBorder="1" applyAlignment="1">
      <alignment horizontal="right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38" fontId="17" fillId="0" borderId="31" xfId="16" applyFont="1" applyFill="1" applyBorder="1" applyAlignment="1">
      <alignment horizontal="right" vertical="center" wrapText="1"/>
    </xf>
    <xf numFmtId="38" fontId="17" fillId="0" borderId="35" xfId="16" applyFont="1" applyFill="1" applyBorder="1" applyAlignment="1">
      <alignment horizontal="right" vertical="center" wrapText="1"/>
    </xf>
    <xf numFmtId="178" fontId="47" fillId="0" borderId="20" xfId="16" applyNumberFormat="1" applyFont="1" applyFill="1" applyBorder="1" applyAlignment="1">
      <alignment horizontal="right" vertical="center" wrapText="1"/>
    </xf>
    <xf numFmtId="178" fontId="47" fillId="0" borderId="21" xfId="16" applyNumberFormat="1" applyFont="1" applyFill="1" applyBorder="1" applyAlignment="1">
      <alignment horizontal="right" vertical="center" wrapText="1"/>
    </xf>
    <xf numFmtId="38" fontId="47" fillId="0" borderId="20" xfId="16" applyFont="1" applyFill="1" applyBorder="1" applyAlignment="1">
      <alignment horizontal="right" vertical="center" wrapText="1"/>
    </xf>
    <xf numFmtId="38" fontId="47" fillId="0" borderId="92" xfId="16" applyFont="1" applyFill="1" applyBorder="1" applyAlignment="1">
      <alignment horizontal="right" vertical="center" wrapText="1"/>
    </xf>
    <xf numFmtId="38" fontId="47" fillId="0" borderId="21" xfId="16" applyFont="1" applyFill="1" applyBorder="1" applyAlignment="1">
      <alignment horizontal="right" vertical="center" wrapText="1"/>
    </xf>
    <xf numFmtId="38" fontId="35" fillId="0" borderId="21" xfId="16" applyFont="1" applyFill="1" applyBorder="1" applyAlignment="1">
      <alignment horizontal="right" vertical="center" wrapText="1"/>
    </xf>
    <xf numFmtId="38" fontId="35" fillId="0" borderId="92" xfId="16" applyFont="1" applyFill="1" applyBorder="1" applyAlignment="1">
      <alignment horizontal="right" vertical="center" wrapText="1"/>
    </xf>
    <xf numFmtId="38" fontId="18" fillId="0" borderId="31" xfId="16" applyFont="1" applyFill="1" applyBorder="1" applyAlignment="1">
      <alignment horizontal="right" vertical="center" wrapText="1"/>
    </xf>
    <xf numFmtId="38" fontId="18" fillId="0" borderId="35" xfId="16" applyFont="1" applyFill="1" applyBorder="1" applyAlignment="1">
      <alignment horizontal="right" vertical="center" wrapText="1"/>
    </xf>
    <xf numFmtId="38" fontId="18" fillId="0" borderId="20" xfId="16" applyFont="1" applyFill="1" applyBorder="1" applyAlignment="1">
      <alignment horizontal="right" vertical="center" wrapText="1"/>
    </xf>
    <xf numFmtId="38" fontId="18" fillId="0" borderId="92" xfId="16" applyFont="1" applyFill="1" applyBorder="1" applyAlignment="1">
      <alignment horizontal="right" vertical="center" wrapText="1"/>
    </xf>
    <xf numFmtId="38" fontId="18" fillId="0" borderId="33" xfId="16" applyFont="1" applyFill="1" applyBorder="1" applyAlignment="1">
      <alignment horizontal="right" vertical="center" wrapText="1"/>
    </xf>
    <xf numFmtId="38" fontId="18" fillId="0" borderId="21" xfId="16" applyFont="1" applyFill="1" applyBorder="1" applyAlignment="1">
      <alignment horizontal="right" vertical="center" wrapText="1"/>
    </xf>
    <xf numFmtId="38" fontId="18" fillId="0" borderId="9" xfId="16" applyFont="1" applyFill="1" applyBorder="1" applyAlignment="1">
      <alignment horizontal="right" vertical="center" wrapText="1"/>
    </xf>
    <xf numFmtId="38" fontId="18" fillId="0" borderId="10" xfId="16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82" xfId="0" applyNumberFormat="1" applyFont="1" applyFill="1" applyBorder="1" applyAlignment="1">
      <alignment horizontal="center" vertical="center" wrapText="1"/>
    </xf>
    <xf numFmtId="0" fontId="18" fillId="0" borderId="93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top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top" wrapText="1"/>
    </xf>
    <xf numFmtId="0" fontId="40" fillId="0" borderId="82" xfId="0" applyNumberFormat="1" applyFont="1" applyFill="1" applyBorder="1" applyAlignment="1">
      <alignment horizontal="left" vertical="center" wrapText="1"/>
    </xf>
    <xf numFmtId="0" fontId="22" fillId="0" borderId="82" xfId="0" applyFont="1" applyFill="1" applyBorder="1" applyAlignment="1">
      <alignment horizontal="left" vertical="center" wrapText="1"/>
    </xf>
    <xf numFmtId="0" fontId="35" fillId="0" borderId="82" xfId="0" applyNumberFormat="1" applyFont="1" applyFill="1" applyBorder="1" applyAlignment="1">
      <alignment horizontal="left" vertical="center" wrapText="1"/>
    </xf>
    <xf numFmtId="0" fontId="35" fillId="0" borderId="82" xfId="0" applyNumberFormat="1" applyFont="1" applyFill="1" applyBorder="1" applyAlignment="1">
      <alignment horizontal="right" vertical="center" wrapText="1"/>
    </xf>
    <xf numFmtId="0" fontId="22" fillId="0" borderId="82" xfId="0" applyFont="1" applyFill="1" applyBorder="1" applyAlignment="1">
      <alignment horizontal="right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94" xfId="0" applyNumberFormat="1" applyFont="1" applyFill="1" applyBorder="1" applyAlignment="1">
      <alignment horizontal="center" vertical="center" wrapText="1"/>
    </xf>
    <xf numFmtId="0" fontId="35" fillId="0" borderId="95" xfId="0" applyNumberFormat="1" applyFont="1" applyFill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right" vertical="center" wrapText="1"/>
    </xf>
    <xf numFmtId="0" fontId="17" fillId="0" borderId="96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177" fontId="18" fillId="0" borderId="31" xfId="0" applyNumberFormat="1" applyFont="1" applyFill="1" applyBorder="1" applyAlignment="1">
      <alignment horizontal="right" vertical="center" wrapText="1"/>
    </xf>
    <xf numFmtId="177" fontId="17" fillId="0" borderId="31" xfId="0" applyNumberFormat="1" applyFont="1" applyFill="1" applyBorder="1" applyAlignment="1">
      <alignment horizontal="right" vertical="center" wrapText="1"/>
    </xf>
    <xf numFmtId="0" fontId="35" fillId="0" borderId="65" xfId="0" applyNumberFormat="1" applyFont="1" applyFill="1" applyBorder="1" applyAlignment="1">
      <alignment horizontal="left" vertical="center" wrapText="1"/>
    </xf>
    <xf numFmtId="0" fontId="35" fillId="0" borderId="66" xfId="0" applyNumberFormat="1" applyFont="1" applyFill="1" applyBorder="1" applyAlignment="1">
      <alignment horizontal="left" vertical="center" wrapText="1"/>
    </xf>
    <xf numFmtId="0" fontId="35" fillId="0" borderId="83" xfId="0" applyNumberFormat="1" applyFont="1" applyFill="1" applyBorder="1" applyAlignment="1">
      <alignment horizontal="left" vertical="center" wrapText="1"/>
    </xf>
    <xf numFmtId="0" fontId="40" fillId="0" borderId="82" xfId="0" applyNumberFormat="1" applyFont="1" applyFill="1" applyBorder="1" applyAlignment="1">
      <alignment horizontal="center" vertical="center" wrapText="1"/>
    </xf>
    <xf numFmtId="0" fontId="40" fillId="0" borderId="97" xfId="0" applyNumberFormat="1" applyFont="1" applyFill="1" applyBorder="1" applyAlignment="1">
      <alignment horizontal="center" vertical="center" wrapText="1"/>
    </xf>
    <xf numFmtId="0" fontId="40" fillId="0" borderId="98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35" fillId="0" borderId="98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0" fontId="35" fillId="0" borderId="82" xfId="0" applyNumberFormat="1" applyFont="1" applyFill="1" applyBorder="1" applyAlignment="1">
      <alignment horizontal="center" vertical="center" wrapText="1"/>
    </xf>
    <xf numFmtId="0" fontId="18" fillId="0" borderId="96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35" fillId="0" borderId="97" xfId="0" applyNumberFormat="1" applyFont="1" applyFill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8" fillId="0" borderId="99" xfId="0" applyNumberFormat="1" applyFont="1" applyFill="1" applyBorder="1" applyAlignment="1">
      <alignment horizontal="right" vertical="center" wrapText="1"/>
    </xf>
    <xf numFmtId="38" fontId="40" fillId="0" borderId="26" xfId="16" applyFont="1" applyFill="1" applyBorder="1" applyAlignment="1">
      <alignment horizontal="right" vertical="center" wrapText="1"/>
    </xf>
    <xf numFmtId="38" fontId="35" fillId="0" borderId="26" xfId="16" applyFont="1" applyFill="1" applyBorder="1" applyAlignment="1">
      <alignment horizontal="right" vertical="center" wrapText="1"/>
    </xf>
    <xf numFmtId="38" fontId="35" fillId="0" borderId="7" xfId="16" applyFont="1" applyFill="1" applyBorder="1" applyAlignment="1">
      <alignment horizontal="right" vertical="center" wrapText="1"/>
    </xf>
    <xf numFmtId="38" fontId="35" fillId="0" borderId="100" xfId="16" applyFont="1" applyFill="1" applyBorder="1" applyAlignment="1">
      <alignment horizontal="right" vertical="center" wrapText="1"/>
    </xf>
    <xf numFmtId="0" fontId="35" fillId="0" borderId="44" xfId="0" applyNumberFormat="1" applyFont="1" applyFill="1" applyBorder="1" applyAlignment="1">
      <alignment horizontal="left" vertical="center"/>
    </xf>
    <xf numFmtId="0" fontId="35" fillId="0" borderId="42" xfId="0" applyNumberFormat="1" applyFont="1" applyFill="1" applyBorder="1" applyAlignment="1">
      <alignment horizontal="left" vertical="center"/>
    </xf>
    <xf numFmtId="38" fontId="40" fillId="0" borderId="7" xfId="16" applyFont="1" applyFill="1" applyBorder="1" applyAlignment="1">
      <alignment horizontal="right" vertical="center" wrapText="1"/>
    </xf>
    <xf numFmtId="0" fontId="23" fillId="0" borderId="47" xfId="0" applyFont="1" applyBorder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92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top" wrapText="1"/>
    </xf>
    <xf numFmtId="0" fontId="18" fillId="0" borderId="21" xfId="0" applyNumberFormat="1" applyFont="1" applyFill="1" applyBorder="1" applyAlignment="1">
      <alignment horizontal="center" vertical="top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0" borderId="92" xfId="0" applyNumberFormat="1" applyFont="1" applyFill="1" applyBorder="1" applyAlignment="1">
      <alignment horizontal="center" vertical="center" wrapText="1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top" wrapText="1"/>
    </xf>
    <xf numFmtId="0" fontId="40" fillId="0" borderId="21" xfId="0" applyNumberFormat="1" applyFont="1" applyFill="1" applyBorder="1" applyAlignment="1">
      <alignment horizontal="center" vertical="top" wrapText="1"/>
    </xf>
    <xf numFmtId="0" fontId="35" fillId="0" borderId="21" xfId="0" applyNumberFormat="1" applyFont="1" applyFill="1" applyBorder="1" applyAlignment="1">
      <alignment horizontal="center" vertical="top" wrapText="1"/>
    </xf>
    <xf numFmtId="0" fontId="35" fillId="0" borderId="101" xfId="0" applyNumberFormat="1" applyFont="1" applyFill="1" applyBorder="1" applyAlignment="1">
      <alignment horizontal="center" vertical="top" wrapText="1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66" xfId="0" applyNumberFormat="1" applyFont="1" applyFill="1" applyBorder="1" applyAlignment="1">
      <alignment horizontal="center" vertical="center" wrapText="1"/>
    </xf>
    <xf numFmtId="0" fontId="17" fillId="0" borderId="67" xfId="0" applyNumberFormat="1" applyFont="1" applyFill="1" applyBorder="1" applyAlignment="1">
      <alignment horizontal="center" vertical="center" wrapText="1"/>
    </xf>
    <xf numFmtId="0" fontId="40" fillId="0" borderId="65" xfId="0" applyNumberFormat="1" applyFont="1" applyFill="1" applyBorder="1" applyAlignment="1">
      <alignment horizontal="center" vertical="center" wrapText="1"/>
    </xf>
    <xf numFmtId="0" fontId="40" fillId="0" borderId="66" xfId="0" applyNumberFormat="1" applyFont="1" applyFill="1" applyBorder="1" applyAlignment="1">
      <alignment horizontal="center" vertical="center" wrapText="1"/>
    </xf>
    <xf numFmtId="0" fontId="40" fillId="0" borderId="83" xfId="0" applyNumberFormat="1" applyFont="1" applyFill="1" applyBorder="1" applyAlignment="1">
      <alignment horizontal="center" vertical="center" wrapText="1"/>
    </xf>
    <xf numFmtId="0" fontId="35" fillId="0" borderId="65" xfId="0" applyNumberFormat="1" applyFont="1" applyFill="1" applyBorder="1" applyAlignment="1">
      <alignment horizontal="center" vertical="center" wrapText="1"/>
    </xf>
    <xf numFmtId="0" fontId="35" fillId="0" borderId="66" xfId="0" applyNumberFormat="1" applyFont="1" applyFill="1" applyBorder="1" applyAlignment="1">
      <alignment horizontal="center" vertical="center" wrapText="1"/>
    </xf>
    <xf numFmtId="0" fontId="35" fillId="0" borderId="83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top" wrapText="1"/>
    </xf>
    <xf numFmtId="0" fontId="17" fillId="0" borderId="21" xfId="0" applyNumberFormat="1" applyFont="1" applyFill="1" applyBorder="1" applyAlignment="1">
      <alignment horizontal="center" vertical="top" wrapText="1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41" fillId="0" borderId="65" xfId="0" applyNumberFormat="1" applyFont="1" applyFill="1" applyBorder="1" applyAlignment="1">
      <alignment horizontal="center" vertical="center" wrapText="1"/>
    </xf>
    <xf numFmtId="0" fontId="41" fillId="0" borderId="66" xfId="0" applyNumberFormat="1" applyFont="1" applyFill="1" applyBorder="1" applyAlignment="1">
      <alignment horizontal="center" vertical="center" wrapText="1"/>
    </xf>
    <xf numFmtId="0" fontId="41" fillId="0" borderId="83" xfId="0" applyNumberFormat="1" applyFont="1" applyFill="1" applyBorder="1" applyAlignment="1">
      <alignment horizontal="center" vertical="center" wrapText="1"/>
    </xf>
    <xf numFmtId="38" fontId="18" fillId="0" borderId="102" xfId="16" applyFont="1" applyFill="1" applyBorder="1" applyAlignment="1">
      <alignment horizontal="right" vertical="center" wrapText="1"/>
    </xf>
    <xf numFmtId="38" fontId="18" fillId="0" borderId="103" xfId="16" applyFont="1" applyFill="1" applyBorder="1" applyAlignment="1">
      <alignment horizontal="right" vertical="center" wrapText="1"/>
    </xf>
    <xf numFmtId="38" fontId="18" fillId="0" borderId="58" xfId="16" applyFont="1" applyFill="1" applyBorder="1" applyAlignment="1">
      <alignment horizontal="right" vertical="center" wrapText="1"/>
    </xf>
    <xf numFmtId="38" fontId="18" fillId="0" borderId="104" xfId="16" applyFont="1" applyFill="1" applyBorder="1" applyAlignment="1">
      <alignment horizontal="right" vertical="center" wrapText="1"/>
    </xf>
    <xf numFmtId="0" fontId="35" fillId="0" borderId="105" xfId="0" applyNumberFormat="1" applyFont="1" applyFill="1" applyBorder="1" applyAlignment="1">
      <alignment horizontal="center" vertical="center" wrapText="1"/>
    </xf>
    <xf numFmtId="0" fontId="35" fillId="0" borderId="44" xfId="0" applyNumberFormat="1" applyFont="1" applyFill="1" applyBorder="1" applyAlignment="1">
      <alignment horizontal="center" vertical="center" wrapText="1"/>
    </xf>
    <xf numFmtId="0" fontId="35" fillId="0" borderId="106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107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17" fillId="0" borderId="57" xfId="0" applyNumberFormat="1" applyFont="1" applyFill="1" applyBorder="1" applyAlignment="1">
      <alignment horizontal="center" vertical="center" wrapText="1"/>
    </xf>
    <xf numFmtId="0" fontId="17" fillId="0" borderId="59" xfId="0" applyNumberFormat="1" applyFont="1" applyFill="1" applyBorder="1" applyAlignment="1">
      <alignment horizontal="center" vertical="center" wrapText="1"/>
    </xf>
    <xf numFmtId="0" fontId="35" fillId="0" borderId="108" xfId="0" applyNumberFormat="1" applyFont="1" applyFill="1" applyBorder="1" applyAlignment="1">
      <alignment horizontal="center" vertical="center" wrapText="1"/>
    </xf>
    <xf numFmtId="0" fontId="35" fillId="0" borderId="109" xfId="0" applyNumberFormat="1" applyFont="1" applyFill="1" applyBorder="1" applyAlignment="1">
      <alignment horizontal="center" vertical="center" wrapText="1"/>
    </xf>
    <xf numFmtId="38" fontId="18" fillId="0" borderId="110" xfId="16" applyFont="1" applyFill="1" applyBorder="1" applyAlignment="1">
      <alignment horizontal="right" vertical="center" wrapText="1"/>
    </xf>
    <xf numFmtId="38" fontId="18" fillId="0" borderId="111" xfId="16" applyFont="1" applyFill="1" applyBorder="1" applyAlignment="1">
      <alignment horizontal="right" vertical="center" wrapText="1"/>
    </xf>
    <xf numFmtId="38" fontId="18" fillId="0" borderId="59" xfId="16" applyFont="1" applyFill="1" applyBorder="1" applyAlignment="1">
      <alignment horizontal="right" vertical="center" wrapText="1"/>
    </xf>
    <xf numFmtId="0" fontId="40" fillId="0" borderId="112" xfId="0" applyNumberFormat="1" applyFont="1" applyFill="1" applyBorder="1" applyAlignment="1">
      <alignment horizontal="center" wrapText="1"/>
    </xf>
    <xf numFmtId="0" fontId="40" fillId="0" borderId="113" xfId="0" applyNumberFormat="1" applyFont="1" applyFill="1" applyBorder="1" applyAlignment="1">
      <alignment horizontal="center" wrapText="1"/>
    </xf>
    <xf numFmtId="0" fontId="40" fillId="0" borderId="5" xfId="0" applyNumberFormat="1" applyFont="1" applyFill="1" applyBorder="1" applyAlignment="1">
      <alignment horizontal="center" wrapText="1"/>
    </xf>
    <xf numFmtId="0" fontId="40" fillId="0" borderId="15" xfId="0" applyNumberFormat="1" applyFont="1" applyFill="1" applyBorder="1" applyAlignment="1">
      <alignment horizontal="center" wrapText="1"/>
    </xf>
    <xf numFmtId="0" fontId="40" fillId="0" borderId="28" xfId="0" applyNumberFormat="1" applyFont="1" applyFill="1" applyBorder="1" applyAlignment="1">
      <alignment horizontal="center" wrapText="1"/>
    </xf>
    <xf numFmtId="0" fontId="35" fillId="0" borderId="114" xfId="0" applyNumberFormat="1" applyFont="1" applyFill="1" applyBorder="1" applyAlignment="1">
      <alignment horizontal="center" vertical="center" wrapText="1"/>
    </xf>
    <xf numFmtId="0" fontId="35" fillId="0" borderId="115" xfId="0" applyNumberFormat="1" applyFont="1" applyFill="1" applyBorder="1" applyAlignment="1">
      <alignment horizontal="center" vertical="center" wrapText="1"/>
    </xf>
    <xf numFmtId="0" fontId="35" fillId="0" borderId="116" xfId="0" applyNumberFormat="1" applyFont="1" applyFill="1" applyBorder="1" applyAlignment="1">
      <alignment horizontal="center" vertical="center" wrapText="1"/>
    </xf>
    <xf numFmtId="0" fontId="35" fillId="0" borderId="117" xfId="0" applyNumberFormat="1" applyFont="1" applyFill="1" applyBorder="1" applyAlignment="1">
      <alignment horizontal="left" vertical="center" wrapText="1"/>
    </xf>
    <xf numFmtId="0" fontId="40" fillId="0" borderId="118" xfId="0" applyNumberFormat="1" applyFont="1" applyFill="1" applyBorder="1" applyAlignment="1">
      <alignment horizontal="center" wrapText="1"/>
    </xf>
    <xf numFmtId="0" fontId="40" fillId="0" borderId="119" xfId="0" applyNumberFormat="1" applyFont="1" applyFill="1" applyBorder="1" applyAlignment="1">
      <alignment horizontal="center" wrapText="1"/>
    </xf>
    <xf numFmtId="38" fontId="35" fillId="0" borderId="33" xfId="16" applyFont="1" applyFill="1" applyBorder="1" applyAlignment="1">
      <alignment horizontal="right" vertical="center" wrapText="1"/>
    </xf>
    <xf numFmtId="38" fontId="35" fillId="0" borderId="101" xfId="16" applyFont="1" applyFill="1" applyBorder="1" applyAlignment="1">
      <alignment horizontal="right" vertical="center" wrapText="1"/>
    </xf>
    <xf numFmtId="38" fontId="35" fillId="0" borderId="109" xfId="16" applyFont="1" applyFill="1" applyBorder="1" applyAlignment="1">
      <alignment horizontal="right" vertical="center" wrapText="1"/>
    </xf>
    <xf numFmtId="177" fontId="35" fillId="0" borderId="17" xfId="0" applyNumberFormat="1" applyFont="1" applyFill="1" applyBorder="1" applyAlignment="1">
      <alignment horizontal="right" vertical="center" wrapText="1"/>
    </xf>
    <xf numFmtId="3" fontId="18" fillId="0" borderId="120" xfId="0" applyNumberFormat="1" applyFont="1" applyFill="1" applyBorder="1" applyAlignment="1">
      <alignment horizontal="right" vertical="center" wrapText="1"/>
    </xf>
    <xf numFmtId="0" fontId="18" fillId="0" borderId="120" xfId="0" applyNumberFormat="1" applyFont="1" applyFill="1" applyBorder="1" applyAlignment="1">
      <alignment horizontal="right" vertical="center" wrapText="1"/>
    </xf>
    <xf numFmtId="177" fontId="35" fillId="0" borderId="121" xfId="0" applyNumberFormat="1" applyFont="1" applyFill="1" applyBorder="1" applyAlignment="1">
      <alignment horizontal="center" vertical="center" wrapText="1"/>
    </xf>
    <xf numFmtId="177" fontId="35" fillId="0" borderId="122" xfId="0" applyNumberFormat="1" applyFont="1" applyFill="1" applyBorder="1" applyAlignment="1">
      <alignment horizontal="right" vertical="center" wrapText="1"/>
    </xf>
    <xf numFmtId="177" fontId="35" fillId="0" borderId="32" xfId="0" applyNumberFormat="1" applyFont="1" applyFill="1" applyBorder="1" applyAlignment="1">
      <alignment horizontal="right" vertical="center" wrapText="1"/>
    </xf>
    <xf numFmtId="0" fontId="18" fillId="0" borderId="123" xfId="0" applyNumberFormat="1" applyFont="1" applyFill="1" applyBorder="1" applyAlignment="1">
      <alignment horizontal="right" vertical="center" wrapText="1"/>
    </xf>
    <xf numFmtId="0" fontId="40" fillId="0" borderId="124" xfId="0" applyNumberFormat="1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horizontal="center" wrapText="1"/>
    </xf>
    <xf numFmtId="0" fontId="40" fillId="0" borderId="125" xfId="0" applyNumberFormat="1" applyFont="1" applyFill="1" applyBorder="1" applyAlignment="1">
      <alignment horizontal="center" wrapText="1"/>
    </xf>
    <xf numFmtId="0" fontId="40" fillId="0" borderId="126" xfId="0" applyNumberFormat="1" applyFont="1" applyFill="1" applyBorder="1" applyAlignment="1">
      <alignment horizontal="center" wrapText="1"/>
    </xf>
    <xf numFmtId="0" fontId="40" fillId="0" borderId="127" xfId="0" applyNumberFormat="1" applyFont="1" applyFill="1" applyBorder="1" applyAlignment="1">
      <alignment horizontal="center" wrapText="1"/>
    </xf>
    <xf numFmtId="0" fontId="40" fillId="0" borderId="128" xfId="0" applyNumberFormat="1" applyFont="1" applyFill="1" applyBorder="1" applyAlignment="1">
      <alignment horizontal="center" wrapText="1"/>
    </xf>
    <xf numFmtId="0" fontId="40" fillId="0" borderId="129" xfId="0" applyNumberFormat="1" applyFont="1" applyFill="1" applyBorder="1" applyAlignment="1">
      <alignment horizontal="center" wrapText="1"/>
    </xf>
    <xf numFmtId="0" fontId="40" fillId="0" borderId="13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40" fillId="0" borderId="4" xfId="0" applyNumberFormat="1" applyFont="1" applyFill="1" applyBorder="1" applyAlignment="1">
      <alignment horizontal="center" wrapText="1"/>
    </xf>
    <xf numFmtId="0" fontId="40" fillId="0" borderId="12" xfId="0" applyNumberFormat="1" applyFont="1" applyFill="1" applyBorder="1" applyAlignment="1">
      <alignment horizontal="center" wrapText="1"/>
    </xf>
    <xf numFmtId="0" fontId="40" fillId="0" borderId="11" xfId="0" applyNumberFormat="1" applyFont="1" applyFill="1" applyBorder="1" applyAlignment="1">
      <alignment horizontal="center" wrapText="1"/>
    </xf>
    <xf numFmtId="0" fontId="35" fillId="0" borderId="114" xfId="0" applyNumberFormat="1" applyFont="1" applyFill="1" applyBorder="1" applyAlignment="1">
      <alignment horizontal="left" vertical="center" wrapText="1"/>
    </xf>
    <xf numFmtId="0" fontId="35" fillId="0" borderId="115" xfId="0" applyNumberFormat="1" applyFont="1" applyFill="1" applyBorder="1" applyAlignment="1">
      <alignment horizontal="left" vertical="center" wrapText="1"/>
    </xf>
    <xf numFmtId="0" fontId="35" fillId="0" borderId="116" xfId="0" applyNumberFormat="1" applyFont="1" applyFill="1" applyBorder="1" applyAlignment="1">
      <alignment horizontal="left" vertical="center" wrapText="1"/>
    </xf>
    <xf numFmtId="0" fontId="40" fillId="0" borderId="65" xfId="0" applyNumberFormat="1" applyFont="1" applyFill="1" applyBorder="1" applyAlignment="1">
      <alignment horizontal="left" vertical="center" wrapText="1"/>
    </xf>
    <xf numFmtId="0" fontId="40" fillId="0" borderId="66" xfId="0" applyNumberFormat="1" applyFont="1" applyFill="1" applyBorder="1" applyAlignment="1">
      <alignment horizontal="left" vertical="center" wrapText="1"/>
    </xf>
    <xf numFmtId="0" fontId="40" fillId="0" borderId="44" xfId="0" applyNumberFormat="1" applyFont="1" applyFill="1" applyBorder="1" applyAlignment="1">
      <alignment horizontal="left" vertical="center" wrapText="1"/>
    </xf>
    <xf numFmtId="0" fontId="40" fillId="0" borderId="42" xfId="0" applyNumberFormat="1" applyFont="1" applyFill="1" applyBorder="1" applyAlignment="1">
      <alignment horizontal="left" vertical="center" wrapText="1"/>
    </xf>
    <xf numFmtId="38" fontId="18" fillId="0" borderId="120" xfId="16" applyFont="1" applyFill="1" applyBorder="1" applyAlignment="1">
      <alignment horizontal="right" vertical="center" wrapText="1"/>
    </xf>
    <xf numFmtId="38" fontId="18" fillId="0" borderId="131" xfId="16" applyFont="1" applyFill="1" applyBorder="1" applyAlignment="1">
      <alignment horizontal="right" vertical="center" wrapText="1"/>
    </xf>
    <xf numFmtId="38" fontId="40" fillId="0" borderId="32" xfId="16" applyFont="1" applyFill="1" applyBorder="1" applyAlignment="1">
      <alignment horizontal="right" vertical="center" wrapText="1"/>
    </xf>
    <xf numFmtId="38" fontId="35" fillId="0" borderId="32" xfId="16" applyFont="1" applyFill="1" applyBorder="1" applyAlignment="1">
      <alignment horizontal="right" vertical="center" wrapText="1"/>
    </xf>
    <xf numFmtId="38" fontId="40" fillId="0" borderId="18" xfId="16" applyFont="1" applyFill="1" applyBorder="1" applyAlignment="1">
      <alignment horizontal="right" vertical="center" wrapText="1"/>
    </xf>
    <xf numFmtId="38" fontId="35" fillId="0" borderId="121" xfId="16" applyFont="1" applyFill="1" applyBorder="1" applyAlignment="1">
      <alignment horizontal="right" vertical="center" wrapText="1"/>
    </xf>
    <xf numFmtId="38" fontId="40" fillId="0" borderId="132" xfId="16" applyFont="1" applyFill="1" applyBorder="1" applyAlignment="1">
      <alignment horizontal="right" vertical="center" wrapText="1"/>
    </xf>
    <xf numFmtId="38" fontId="40" fillId="0" borderId="133" xfId="16" applyFont="1" applyFill="1" applyBorder="1" applyAlignment="1">
      <alignment horizontal="right" vertical="center" wrapText="1"/>
    </xf>
    <xf numFmtId="38" fontId="40" fillId="0" borderId="134" xfId="16" applyFont="1" applyFill="1" applyBorder="1" applyAlignment="1">
      <alignment horizontal="right" vertical="center" wrapText="1"/>
    </xf>
    <xf numFmtId="38" fontId="40" fillId="0" borderId="122" xfId="16" applyFont="1" applyFill="1" applyBorder="1" applyAlignment="1">
      <alignment horizontal="right" vertical="center" wrapText="1"/>
    </xf>
    <xf numFmtId="0" fontId="40" fillId="0" borderId="3" xfId="0" applyNumberFormat="1" applyFont="1" applyFill="1" applyBorder="1" applyAlignment="1">
      <alignment horizontal="center" wrapText="1"/>
    </xf>
    <xf numFmtId="0" fontId="40" fillId="0" borderId="135" xfId="0" applyNumberFormat="1" applyFont="1" applyFill="1" applyBorder="1" applyAlignment="1">
      <alignment horizontal="center" wrapText="1"/>
    </xf>
    <xf numFmtId="0" fontId="40" fillId="0" borderId="136" xfId="0" applyNumberFormat="1" applyFont="1" applyFill="1" applyBorder="1" applyAlignment="1">
      <alignment horizontal="center" wrapText="1"/>
    </xf>
    <xf numFmtId="0" fontId="40" fillId="0" borderId="72" xfId="0" applyNumberFormat="1" applyFont="1" applyFill="1" applyBorder="1" applyAlignment="1">
      <alignment horizontal="center" wrapText="1"/>
    </xf>
    <xf numFmtId="0" fontId="40" fillId="0" borderId="137" xfId="0" applyNumberFormat="1" applyFont="1" applyFill="1" applyBorder="1" applyAlignment="1">
      <alignment horizontal="center" wrapText="1"/>
    </xf>
    <xf numFmtId="0" fontId="40" fillId="0" borderId="138" xfId="0" applyNumberFormat="1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/>
    </xf>
    <xf numFmtId="0" fontId="40" fillId="0" borderId="73" xfId="0" applyNumberFormat="1" applyFont="1" applyFill="1" applyBorder="1" applyAlignment="1">
      <alignment horizontal="center" wrapText="1"/>
    </xf>
    <xf numFmtId="0" fontId="27" fillId="0" borderId="0" xfId="0" applyFont="1" applyAlignment="1">
      <alignment vertical="top"/>
    </xf>
    <xf numFmtId="0" fontId="27" fillId="0" borderId="47" xfId="0" applyFont="1" applyBorder="1" applyAlignment="1">
      <alignment vertical="top"/>
    </xf>
    <xf numFmtId="0" fontId="40" fillId="0" borderId="44" xfId="0" applyNumberFormat="1" applyFont="1" applyFill="1" applyBorder="1" applyAlignment="1">
      <alignment horizontal="center" vertical="center" wrapText="1"/>
    </xf>
    <xf numFmtId="0" fontId="40" fillId="0" borderId="42" xfId="0" applyNumberFormat="1" applyFont="1" applyFill="1" applyBorder="1" applyAlignment="1">
      <alignment horizontal="center" vertical="center" wrapText="1"/>
    </xf>
    <xf numFmtId="0" fontId="40" fillId="0" borderId="65" xfId="0" applyNumberFormat="1" applyFont="1" applyFill="1" applyBorder="1" applyAlignment="1">
      <alignment vertical="center" wrapText="1"/>
    </xf>
    <xf numFmtId="0" fontId="40" fillId="0" borderId="66" xfId="0" applyNumberFormat="1" applyFont="1" applyFill="1" applyBorder="1" applyAlignment="1">
      <alignment vertical="center" wrapText="1"/>
    </xf>
    <xf numFmtId="0" fontId="40" fillId="0" borderId="44" xfId="0" applyNumberFormat="1" applyFont="1" applyFill="1" applyBorder="1" applyAlignment="1">
      <alignment vertical="center" wrapText="1"/>
    </xf>
    <xf numFmtId="0" fontId="40" fillId="0" borderId="42" xfId="0" applyNumberFormat="1" applyFont="1" applyFill="1" applyBorder="1" applyAlignment="1">
      <alignment vertical="center" wrapText="1"/>
    </xf>
    <xf numFmtId="0" fontId="35" fillId="0" borderId="65" xfId="0" applyNumberFormat="1" applyFont="1" applyFill="1" applyBorder="1" applyAlignment="1">
      <alignment vertical="center" wrapText="1"/>
    </xf>
    <xf numFmtId="0" fontId="35" fillId="0" borderId="66" xfId="0" applyNumberFormat="1" applyFont="1" applyFill="1" applyBorder="1" applyAlignment="1">
      <alignment vertical="center" wrapText="1"/>
    </xf>
    <xf numFmtId="0" fontId="35" fillId="0" borderId="44" xfId="0" applyNumberFormat="1" applyFont="1" applyFill="1" applyBorder="1" applyAlignment="1">
      <alignment vertical="center" wrapText="1"/>
    </xf>
    <xf numFmtId="0" fontId="35" fillId="0" borderId="42" xfId="0" applyNumberFormat="1" applyFont="1" applyFill="1" applyBorder="1" applyAlignment="1">
      <alignment vertical="center" wrapText="1"/>
    </xf>
    <xf numFmtId="0" fontId="35" fillId="0" borderId="114" xfId="0" applyNumberFormat="1" applyFont="1" applyFill="1" applyBorder="1" applyAlignment="1">
      <alignment vertical="center" wrapText="1"/>
    </xf>
    <xf numFmtId="0" fontId="35" fillId="0" borderId="115" xfId="0" applyNumberFormat="1" applyFont="1" applyFill="1" applyBorder="1" applyAlignment="1">
      <alignment vertical="center" wrapText="1"/>
    </xf>
    <xf numFmtId="0" fontId="35" fillId="0" borderId="116" xfId="0" applyNumberFormat="1" applyFont="1" applyFill="1" applyBorder="1" applyAlignment="1">
      <alignment vertical="center" wrapText="1"/>
    </xf>
    <xf numFmtId="0" fontId="22" fillId="0" borderId="139" xfId="0" applyFont="1" applyFill="1" applyBorder="1" applyAlignment="1">
      <alignment horizontal="center" vertical="center"/>
    </xf>
    <xf numFmtId="0" fontId="22" fillId="0" borderId="140" xfId="0" applyFont="1" applyFill="1" applyBorder="1" applyAlignment="1">
      <alignment horizontal="center" vertical="center"/>
    </xf>
    <xf numFmtId="38" fontId="35" fillId="0" borderId="141" xfId="16" applyFont="1" applyFill="1" applyBorder="1" applyAlignment="1">
      <alignment horizontal="right" vertical="center" wrapText="1"/>
    </xf>
    <xf numFmtId="38" fontId="35" fillId="0" borderId="142" xfId="16" applyFont="1" applyFill="1" applyBorder="1" applyAlignment="1">
      <alignment horizontal="right" vertical="center" wrapText="1"/>
    </xf>
    <xf numFmtId="177" fontId="35" fillId="0" borderId="143" xfId="0" applyNumberFormat="1" applyFont="1" applyFill="1" applyBorder="1" applyAlignment="1">
      <alignment horizontal="center" vertical="center" wrapText="1"/>
    </xf>
    <xf numFmtId="177" fontId="35" fillId="0" borderId="144" xfId="0" applyNumberFormat="1" applyFont="1" applyFill="1" applyBorder="1" applyAlignment="1">
      <alignment horizontal="center" vertical="center" wrapText="1"/>
    </xf>
    <xf numFmtId="0" fontId="35" fillId="0" borderId="145" xfId="0" applyNumberFormat="1" applyFont="1" applyFill="1" applyBorder="1" applyAlignment="1">
      <alignment horizontal="center" vertical="center" wrapText="1"/>
    </xf>
    <xf numFmtId="0" fontId="22" fillId="0" borderId="146" xfId="0" applyFont="1" applyFill="1" applyBorder="1" applyAlignment="1">
      <alignment horizontal="center" vertical="center" wrapText="1"/>
    </xf>
    <xf numFmtId="0" fontId="18" fillId="0" borderId="147" xfId="0" applyNumberFormat="1" applyFont="1" applyFill="1" applyBorder="1" applyAlignment="1">
      <alignment horizontal="center" vertical="center" wrapText="1"/>
    </xf>
    <xf numFmtId="0" fontId="19" fillId="0" borderId="148" xfId="0" applyFont="1" applyFill="1" applyBorder="1" applyAlignment="1">
      <alignment horizontal="center" vertical="center" wrapText="1"/>
    </xf>
    <xf numFmtId="0" fontId="35" fillId="0" borderId="149" xfId="0" applyNumberFormat="1" applyFont="1" applyFill="1" applyBorder="1" applyAlignment="1">
      <alignment horizontal="center" vertical="center" textRotation="255" wrapText="1"/>
    </xf>
    <xf numFmtId="0" fontId="22" fillId="0" borderId="61" xfId="0" applyFont="1" applyFill="1" applyBorder="1" applyAlignment="1">
      <alignment horizontal="center" vertical="center" textRotation="255" wrapText="1"/>
    </xf>
    <xf numFmtId="0" fontId="22" fillId="0" borderId="62" xfId="0" applyFont="1" applyFill="1" applyBorder="1" applyAlignment="1">
      <alignment horizontal="center" vertical="center" textRotation="255" wrapText="1"/>
    </xf>
    <xf numFmtId="0" fontId="35" fillId="0" borderId="60" xfId="0" applyNumberFormat="1" applyFont="1" applyFill="1" applyBorder="1" applyAlignment="1">
      <alignment horizontal="center" vertical="center" textRotation="255" wrapText="1"/>
    </xf>
    <xf numFmtId="0" fontId="35" fillId="0" borderId="150" xfId="0" applyNumberFormat="1" applyFont="1" applyFill="1" applyBorder="1" applyAlignment="1">
      <alignment horizontal="center" vertical="center" wrapText="1"/>
    </xf>
    <xf numFmtId="0" fontId="22" fillId="0" borderId="15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center" vertical="center" wrapText="1"/>
    </xf>
    <xf numFmtId="0" fontId="22" fillId="0" borderId="153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left" vertical="center"/>
    </xf>
    <xf numFmtId="0" fontId="22" fillId="0" borderId="154" xfId="0" applyFont="1" applyFill="1" applyBorder="1" applyAlignment="1">
      <alignment horizontal="center" vertical="center"/>
    </xf>
    <xf numFmtId="0" fontId="17" fillId="0" borderId="147" xfId="0" applyNumberFormat="1" applyFont="1" applyFill="1" applyBorder="1" applyAlignment="1">
      <alignment horizontal="center" vertical="center" wrapText="1"/>
    </xf>
    <xf numFmtId="0" fontId="35" fillId="0" borderId="52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35" fillId="0" borderId="49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11</xdr:row>
      <xdr:rowOff>371475</xdr:rowOff>
    </xdr:from>
    <xdr:to>
      <xdr:col>12</xdr:col>
      <xdr:colOff>1285875</xdr:colOff>
      <xdr:row>12</xdr:row>
      <xdr:rowOff>381000</xdr:rowOff>
    </xdr:to>
    <xdr:sp>
      <xdr:nvSpPr>
        <xdr:cNvPr id="1" name="Rectangle 7"/>
        <xdr:cNvSpPr>
          <a:spLocks/>
        </xdr:cNvSpPr>
      </xdr:nvSpPr>
      <xdr:spPr>
        <a:xfrm>
          <a:off x="14706600" y="3352800"/>
          <a:ext cx="11239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１㎡当たり
評 価 額</a:t>
          </a:r>
        </a:p>
      </xdr:txBody>
    </xdr:sp>
    <xdr:clientData/>
  </xdr:twoCellAnchor>
  <xdr:twoCellAnchor>
    <xdr:from>
      <xdr:col>15</xdr:col>
      <xdr:colOff>142875</xdr:colOff>
      <xdr:row>11</xdr:row>
      <xdr:rowOff>466725</xdr:rowOff>
    </xdr:from>
    <xdr:to>
      <xdr:col>15</xdr:col>
      <xdr:colOff>1266825</xdr:colOff>
      <xdr:row>12</xdr:row>
      <xdr:rowOff>342900</xdr:rowOff>
    </xdr:to>
    <xdr:sp>
      <xdr:nvSpPr>
        <xdr:cNvPr id="2" name="Rectangle 11"/>
        <xdr:cNvSpPr>
          <a:spLocks/>
        </xdr:cNvSpPr>
      </xdr:nvSpPr>
      <xdr:spPr>
        <a:xfrm>
          <a:off x="18592800" y="3448050"/>
          <a:ext cx="1123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18</xdr:col>
      <xdr:colOff>142875</xdr:colOff>
      <xdr:row>11</xdr:row>
      <xdr:rowOff>466725</xdr:rowOff>
    </xdr:from>
    <xdr:to>
      <xdr:col>18</xdr:col>
      <xdr:colOff>1266825</xdr:colOff>
      <xdr:row>12</xdr:row>
      <xdr:rowOff>342900</xdr:rowOff>
    </xdr:to>
    <xdr:sp>
      <xdr:nvSpPr>
        <xdr:cNvPr id="3" name="Rectangle 12"/>
        <xdr:cNvSpPr>
          <a:spLocks/>
        </xdr:cNvSpPr>
      </xdr:nvSpPr>
      <xdr:spPr>
        <a:xfrm>
          <a:off x="22536150" y="3448050"/>
          <a:ext cx="1123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15</xdr:col>
      <xdr:colOff>161925</xdr:colOff>
      <xdr:row>11</xdr:row>
      <xdr:rowOff>457200</xdr:rowOff>
    </xdr:from>
    <xdr:to>
      <xdr:col>15</xdr:col>
      <xdr:colOff>1285875</xdr:colOff>
      <xdr:row>12</xdr:row>
      <xdr:rowOff>333375</xdr:rowOff>
    </xdr:to>
    <xdr:sp>
      <xdr:nvSpPr>
        <xdr:cNvPr id="4" name="Rectangle 16"/>
        <xdr:cNvSpPr>
          <a:spLocks/>
        </xdr:cNvSpPr>
      </xdr:nvSpPr>
      <xdr:spPr>
        <a:xfrm>
          <a:off x="18611850" y="3438525"/>
          <a:ext cx="1123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9</xdr:col>
      <xdr:colOff>714375</xdr:colOff>
      <xdr:row>12</xdr:row>
      <xdr:rowOff>714375</xdr:rowOff>
    </xdr:from>
    <xdr:to>
      <xdr:col>9</xdr:col>
      <xdr:colOff>1333500</xdr:colOff>
      <xdr:row>12</xdr:row>
      <xdr:rowOff>762000</xdr:rowOff>
    </xdr:to>
    <xdr:sp>
      <xdr:nvSpPr>
        <xdr:cNvPr id="5" name="Rectangle 17"/>
        <xdr:cNvSpPr>
          <a:spLocks/>
        </xdr:cNvSpPr>
      </xdr:nvSpPr>
      <xdr:spPr>
        <a:xfrm>
          <a:off x="11201400" y="4229100"/>
          <a:ext cx="6191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（イ)</a:t>
          </a:r>
        </a:p>
      </xdr:txBody>
    </xdr:sp>
    <xdr:clientData/>
  </xdr:twoCellAnchor>
  <xdr:twoCellAnchor>
    <xdr:from>
      <xdr:col>14</xdr:col>
      <xdr:colOff>209550</xdr:colOff>
      <xdr:row>12</xdr:row>
      <xdr:rowOff>733425</xdr:rowOff>
    </xdr:from>
    <xdr:to>
      <xdr:col>14</xdr:col>
      <xdr:colOff>695325</xdr:colOff>
      <xdr:row>13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17383125" y="4248150"/>
          <a:ext cx="485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（ロ)</a:t>
          </a:r>
        </a:p>
      </xdr:txBody>
    </xdr:sp>
    <xdr:clientData/>
  </xdr:twoCellAnchor>
  <xdr:twoCellAnchor>
    <xdr:from>
      <xdr:col>17</xdr:col>
      <xdr:colOff>209550</xdr:colOff>
      <xdr:row>12</xdr:row>
      <xdr:rowOff>733425</xdr:rowOff>
    </xdr:from>
    <xdr:to>
      <xdr:col>17</xdr:col>
      <xdr:colOff>695325</xdr:colOff>
      <xdr:row>13</xdr:row>
      <xdr:rowOff>0</xdr:rowOff>
    </xdr:to>
    <xdr:sp>
      <xdr:nvSpPr>
        <xdr:cNvPr id="7" name="Rectangle 19"/>
        <xdr:cNvSpPr>
          <a:spLocks/>
        </xdr:cNvSpPr>
      </xdr:nvSpPr>
      <xdr:spPr>
        <a:xfrm>
          <a:off x="21345525" y="4248150"/>
          <a:ext cx="485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（ハ)</a:t>
          </a:r>
        </a:p>
      </xdr:txBody>
    </xdr:sp>
    <xdr:clientData/>
  </xdr:twoCellAnchor>
  <xdr:twoCellAnchor>
    <xdr:from>
      <xdr:col>17</xdr:col>
      <xdr:colOff>209550</xdr:colOff>
      <xdr:row>12</xdr:row>
      <xdr:rowOff>733425</xdr:rowOff>
    </xdr:from>
    <xdr:to>
      <xdr:col>17</xdr:col>
      <xdr:colOff>695325</xdr:colOff>
      <xdr:row>13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21345525" y="4248150"/>
          <a:ext cx="485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（ロ)</a:t>
          </a:r>
        </a:p>
      </xdr:txBody>
    </xdr:sp>
    <xdr:clientData/>
  </xdr:twoCellAnchor>
  <xdr:twoCellAnchor>
    <xdr:from>
      <xdr:col>17</xdr:col>
      <xdr:colOff>209550</xdr:colOff>
      <xdr:row>12</xdr:row>
      <xdr:rowOff>733425</xdr:rowOff>
    </xdr:from>
    <xdr:to>
      <xdr:col>17</xdr:col>
      <xdr:colOff>695325</xdr:colOff>
      <xdr:row>13</xdr:row>
      <xdr:rowOff>0</xdr:rowOff>
    </xdr:to>
    <xdr:sp>
      <xdr:nvSpPr>
        <xdr:cNvPr id="9" name="Rectangle 22"/>
        <xdr:cNvSpPr>
          <a:spLocks/>
        </xdr:cNvSpPr>
      </xdr:nvSpPr>
      <xdr:spPr>
        <a:xfrm>
          <a:off x="21345525" y="4248150"/>
          <a:ext cx="485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（ロ)</a:t>
          </a:r>
        </a:p>
      </xdr:txBody>
    </xdr:sp>
    <xdr:clientData/>
  </xdr:twoCellAnchor>
  <xdr:twoCellAnchor>
    <xdr:from>
      <xdr:col>9</xdr:col>
      <xdr:colOff>209550</xdr:colOff>
      <xdr:row>12</xdr:row>
      <xdr:rowOff>733425</xdr:rowOff>
    </xdr:from>
    <xdr:to>
      <xdr:col>9</xdr:col>
      <xdr:colOff>695325</xdr:colOff>
      <xdr:row>13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10696575" y="4248150"/>
          <a:ext cx="4857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（ロ)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114300</xdr:rowOff>
    </xdr:from>
    <xdr:to>
      <xdr:col>4</xdr:col>
      <xdr:colOff>552450</xdr:colOff>
      <xdr:row>7</xdr:row>
      <xdr:rowOff>666750</xdr:rowOff>
    </xdr:to>
    <xdr:sp>
      <xdr:nvSpPr>
        <xdr:cNvPr id="1" name="Rectangle 2"/>
        <xdr:cNvSpPr>
          <a:spLocks/>
        </xdr:cNvSpPr>
      </xdr:nvSpPr>
      <xdr:spPr>
        <a:xfrm>
          <a:off x="3095625" y="1428750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計
④ ＋ ⑤</a:t>
          </a:r>
        </a:p>
      </xdr:txBody>
    </xdr:sp>
    <xdr:clientData/>
  </xdr:twoCellAnchor>
  <xdr:twoCellAnchor>
    <xdr:from>
      <xdr:col>5</xdr:col>
      <xdr:colOff>828675</xdr:colOff>
      <xdr:row>10</xdr:row>
      <xdr:rowOff>581025</xdr:rowOff>
    </xdr:from>
    <xdr:to>
      <xdr:col>6</xdr:col>
      <xdr:colOff>9525</xdr:colOff>
      <xdr:row>11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5857875" y="3514725"/>
          <a:ext cx="542925" cy="3238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（二)</a:t>
          </a:r>
        </a:p>
      </xdr:txBody>
    </xdr:sp>
    <xdr:clientData/>
  </xdr:twoCellAnchor>
  <xdr:twoCellAnchor>
    <xdr:from>
      <xdr:col>15</xdr:col>
      <xdr:colOff>161925</xdr:colOff>
      <xdr:row>10</xdr:row>
      <xdr:rowOff>0</xdr:rowOff>
    </xdr:from>
    <xdr:to>
      <xdr:col>15</xdr:col>
      <xdr:colOff>847725</xdr:colOff>
      <xdr:row>10</xdr:row>
      <xdr:rowOff>333375</xdr:rowOff>
    </xdr:to>
    <xdr:sp>
      <xdr:nvSpPr>
        <xdr:cNvPr id="3" name="Rectangle 6"/>
        <xdr:cNvSpPr>
          <a:spLocks/>
        </xdr:cNvSpPr>
      </xdr:nvSpPr>
      <xdr:spPr>
        <a:xfrm>
          <a:off x="16954500" y="2933700"/>
          <a:ext cx="685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9</xdr:col>
      <xdr:colOff>114300</xdr:colOff>
      <xdr:row>9</xdr:row>
      <xdr:rowOff>381000</xdr:rowOff>
    </xdr:from>
    <xdr:to>
      <xdr:col>9</xdr:col>
      <xdr:colOff>1123950</xdr:colOff>
      <xdr:row>10</xdr:row>
      <xdr:rowOff>523875</xdr:rowOff>
    </xdr:to>
    <xdr:sp>
      <xdr:nvSpPr>
        <xdr:cNvPr id="4" name="Rectangle 7"/>
        <xdr:cNvSpPr>
          <a:spLocks/>
        </xdr:cNvSpPr>
      </xdr:nvSpPr>
      <xdr:spPr>
        <a:xfrm>
          <a:off x="10601325" y="2781300"/>
          <a:ext cx="10096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価　　格
</a:t>
          </a:r>
          <a:r>
            <a:rPr lang="en-US" cap="none" sz="1200" b="0" i="0" u="none" baseline="0"/>
            <a:t>③－⑥－⑦</a:t>
          </a:r>
        </a:p>
      </xdr:txBody>
    </xdr:sp>
    <xdr:clientData/>
  </xdr:twoCellAnchor>
  <xdr:twoCellAnchor>
    <xdr:from>
      <xdr:col>10</xdr:col>
      <xdr:colOff>171450</xdr:colOff>
      <xdr:row>10</xdr:row>
      <xdr:rowOff>171450</xdr:rowOff>
    </xdr:from>
    <xdr:to>
      <xdr:col>10</xdr:col>
      <xdr:colOff>1123950</xdr:colOff>
      <xdr:row>10</xdr:row>
      <xdr:rowOff>476250</xdr:rowOff>
    </xdr:to>
    <xdr:sp>
      <xdr:nvSpPr>
        <xdr:cNvPr id="5" name="Rectangle 8"/>
        <xdr:cNvSpPr>
          <a:spLocks/>
        </xdr:cNvSpPr>
      </xdr:nvSpPr>
      <xdr:spPr>
        <a:xfrm>
          <a:off x="11877675" y="310515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住宅部分</a:t>
          </a:r>
        </a:p>
      </xdr:txBody>
    </xdr:sp>
    <xdr:clientData/>
  </xdr:twoCellAnchor>
  <xdr:twoCellAnchor>
    <xdr:from>
      <xdr:col>11</xdr:col>
      <xdr:colOff>209550</xdr:colOff>
      <xdr:row>10</xdr:row>
      <xdr:rowOff>171450</xdr:rowOff>
    </xdr:from>
    <xdr:to>
      <xdr:col>11</xdr:col>
      <xdr:colOff>1114425</xdr:colOff>
      <xdr:row>10</xdr:row>
      <xdr:rowOff>714375</xdr:rowOff>
    </xdr:to>
    <xdr:sp>
      <xdr:nvSpPr>
        <xdr:cNvPr id="6" name="Rectangle 9"/>
        <xdr:cNvSpPr>
          <a:spLocks/>
        </xdr:cNvSpPr>
      </xdr:nvSpPr>
      <xdr:spPr>
        <a:xfrm>
          <a:off x="13134975" y="3105150"/>
          <a:ext cx="9048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住宅以外
の 部 分</a:t>
          </a:r>
        </a:p>
      </xdr:txBody>
    </xdr:sp>
    <xdr:clientData/>
  </xdr:twoCellAnchor>
  <xdr:twoCellAnchor>
    <xdr:from>
      <xdr:col>12</xdr:col>
      <xdr:colOff>504825</xdr:colOff>
      <xdr:row>6</xdr:row>
      <xdr:rowOff>114300</xdr:rowOff>
    </xdr:from>
    <xdr:to>
      <xdr:col>12</xdr:col>
      <xdr:colOff>876300</xdr:colOff>
      <xdr:row>10</xdr:row>
      <xdr:rowOff>828675</xdr:rowOff>
    </xdr:to>
    <xdr:sp>
      <xdr:nvSpPr>
        <xdr:cNvPr id="7" name="Rectangle 10"/>
        <xdr:cNvSpPr>
          <a:spLocks/>
        </xdr:cNvSpPr>
      </xdr:nvSpPr>
      <xdr:spPr>
        <a:xfrm>
          <a:off x="14649450" y="1190625"/>
          <a:ext cx="371475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減免等される前の税額</a:t>
          </a:r>
        </a:p>
      </xdr:txBody>
    </xdr:sp>
    <xdr:clientData/>
  </xdr:twoCellAnchor>
  <xdr:twoCellAnchor>
    <xdr:from>
      <xdr:col>18</xdr:col>
      <xdr:colOff>142875</xdr:colOff>
      <xdr:row>10</xdr:row>
      <xdr:rowOff>0</xdr:rowOff>
    </xdr:from>
    <xdr:to>
      <xdr:col>18</xdr:col>
      <xdr:colOff>923925</xdr:colOff>
      <xdr:row>10</xdr:row>
      <xdr:rowOff>419100</xdr:rowOff>
    </xdr:to>
    <xdr:sp>
      <xdr:nvSpPr>
        <xdr:cNvPr id="8" name="Rectangle 11"/>
        <xdr:cNvSpPr>
          <a:spLocks/>
        </xdr:cNvSpPr>
      </xdr:nvSpPr>
      <xdr:spPr>
        <a:xfrm>
          <a:off x="19326225" y="2933700"/>
          <a:ext cx="781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19</xdr:col>
      <xdr:colOff>114300</xdr:colOff>
      <xdr:row>7</xdr:row>
      <xdr:rowOff>28575</xdr:rowOff>
    </xdr:from>
    <xdr:to>
      <xdr:col>19</xdr:col>
      <xdr:colOff>1247775</xdr:colOff>
      <xdr:row>8</xdr:row>
      <xdr:rowOff>133350</xdr:rowOff>
    </xdr:to>
    <xdr:sp>
      <xdr:nvSpPr>
        <xdr:cNvPr id="9" name="Rectangle 12"/>
        <xdr:cNvSpPr>
          <a:spLocks/>
        </xdr:cNvSpPr>
      </xdr:nvSpPr>
      <xdr:spPr>
        <a:xfrm>
          <a:off x="20316825" y="1343025"/>
          <a:ext cx="11334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調</a:t>
          </a:r>
          <a:r>
            <a:rPr lang="en-US" cap="none" sz="1200" b="0" i="0" u="none" baseline="0"/>
            <a:t>　</a:t>
          </a:r>
          <a:r>
            <a:rPr lang="en-US" cap="none" sz="1600" b="0" i="0" u="none" baseline="0"/>
            <a:t>定</a:t>
          </a:r>
          <a:r>
            <a:rPr lang="en-US" cap="none" sz="1200" b="0" i="0" u="none" baseline="0"/>
            <a:t>　</a:t>
          </a:r>
          <a:r>
            <a:rPr lang="en-US" cap="none" sz="1600" b="0" i="0" u="none" baseline="0"/>
            <a:t>額 
　　　　　　</a:t>
          </a:r>
          <a:r>
            <a:rPr lang="en-US" cap="none" sz="1400" b="0" i="0" u="none" baseline="0"/>
            <a:t>⑨－⑩－⑪</a:t>
          </a:r>
        </a:p>
      </xdr:txBody>
    </xdr:sp>
    <xdr:clientData/>
  </xdr:twoCellAnchor>
  <xdr:twoCellAnchor>
    <xdr:from>
      <xdr:col>5</xdr:col>
      <xdr:colOff>828675</xdr:colOff>
      <xdr:row>10</xdr:row>
      <xdr:rowOff>581025</xdr:rowOff>
    </xdr:from>
    <xdr:to>
      <xdr:col>6</xdr:col>
      <xdr:colOff>9525</xdr:colOff>
      <xdr:row>11</xdr:row>
      <xdr:rowOff>38100</xdr:rowOff>
    </xdr:to>
    <xdr:sp>
      <xdr:nvSpPr>
        <xdr:cNvPr id="10" name="Rectangle 13"/>
        <xdr:cNvSpPr>
          <a:spLocks/>
        </xdr:cNvSpPr>
      </xdr:nvSpPr>
      <xdr:spPr>
        <a:xfrm>
          <a:off x="5857875" y="3514725"/>
          <a:ext cx="542925" cy="3238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（二)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19050</xdr:colOff>
      <xdr:row>14</xdr:row>
      <xdr:rowOff>685800</xdr:rowOff>
    </xdr:from>
    <xdr:to>
      <xdr:col>0</xdr:col>
      <xdr:colOff>504825</xdr:colOff>
      <xdr:row>14</xdr:row>
      <xdr:rowOff>685800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8143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247650</xdr:colOff>
      <xdr:row>2</xdr:row>
      <xdr:rowOff>161925</xdr:rowOff>
    </xdr:from>
    <xdr:to>
      <xdr:col>31</xdr:col>
      <xdr:colOff>295275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96275" y="771525"/>
          <a:ext cx="581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295275</xdr:rowOff>
    </xdr:from>
    <xdr:to>
      <xdr:col>4</xdr:col>
      <xdr:colOff>142875</xdr:colOff>
      <xdr:row>16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181600"/>
          <a:ext cx="952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（イ）法　人</a:t>
          </a:r>
        </a:p>
      </xdr:txBody>
    </xdr:sp>
    <xdr:clientData/>
  </xdr:twoCellAnchor>
  <xdr:twoCellAnchor>
    <xdr:from>
      <xdr:col>0</xdr:col>
      <xdr:colOff>142875</xdr:colOff>
      <xdr:row>26</xdr:row>
      <xdr:rowOff>295275</xdr:rowOff>
    </xdr:from>
    <xdr:to>
      <xdr:col>4</xdr:col>
      <xdr:colOff>142875</xdr:colOff>
      <xdr:row>27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9001125"/>
          <a:ext cx="952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3347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（５）課税標準の特例の適用状況に関する調</a:t>
          </a:r>
        </a:p>
      </xdr:txBody>
    </xdr:sp>
    <xdr:clientData/>
  </xdr:twoCellAnchor>
  <xdr:twoCellAnchor>
    <xdr:from>
      <xdr:col>0</xdr:col>
      <xdr:colOff>28575</xdr:colOff>
      <xdr:row>14</xdr:row>
      <xdr:rowOff>342900</xdr:rowOff>
    </xdr:from>
    <xdr:to>
      <xdr:col>1</xdr:col>
      <xdr:colOff>304800</xdr:colOff>
      <xdr:row>14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48768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28575</xdr:colOff>
      <xdr:row>24</xdr:row>
      <xdr:rowOff>342900</xdr:rowOff>
    </xdr:from>
    <xdr:to>
      <xdr:col>1</xdr:col>
      <xdr:colOff>304800</xdr:colOff>
      <xdr:row>24</xdr:row>
      <xdr:rowOff>342900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85629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56;&#33391;&#30476;&#31246;&#21209;&#32113;&#35336;\&#20874;&#23376;&#29992;\&#31532;&#65299;%20&#35506;&#31246;&#29366;&#27841;&#12395;&#38306;&#12377;&#12427;&#35519;\&#31532;&#65299;&#19981;&#21205;&#29987;&#21462;&#24471;&#31246;&#65288;70&#65374;80&#65289;&#20837;&#21147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（入力済）"/>
      <sheetName val="71（入力済）"/>
      <sheetName val="72（入力済）"/>
      <sheetName val="73（入力済）"/>
      <sheetName val="74(入力済）"/>
      <sheetName val="75(入力済）"/>
      <sheetName val="76（入力済）"/>
      <sheetName val="7７（入力済）"/>
      <sheetName val="78（入力済）"/>
      <sheetName val="79（入力済）"/>
      <sheetName val="80（入力済）"/>
    </sheetNames>
    <sheetDataSet>
      <sheetData sheetId="1">
        <row r="17">
          <cell r="A17">
            <v>2060</v>
          </cell>
          <cell r="F17">
            <v>0</v>
          </cell>
          <cell r="I17">
            <v>0</v>
          </cell>
        </row>
        <row r="18">
          <cell r="A18">
            <v>48</v>
          </cell>
          <cell r="F18">
            <v>0</v>
          </cell>
          <cell r="I18">
            <v>0</v>
          </cell>
        </row>
        <row r="19">
          <cell r="A19">
            <v>69</v>
          </cell>
          <cell r="F19">
            <v>0</v>
          </cell>
          <cell r="I19">
            <v>0</v>
          </cell>
        </row>
        <row r="22">
          <cell r="A22">
            <v>1157</v>
          </cell>
          <cell r="F22">
            <v>0</v>
          </cell>
          <cell r="I22">
            <v>2</v>
          </cell>
        </row>
        <row r="23">
          <cell r="A23">
            <v>31</v>
          </cell>
          <cell r="F23">
            <v>0</v>
          </cell>
          <cell r="I23">
            <v>0</v>
          </cell>
        </row>
        <row r="24">
          <cell r="A24">
            <v>581</v>
          </cell>
          <cell r="F24">
            <v>4</v>
          </cell>
          <cell r="I24">
            <v>0</v>
          </cell>
        </row>
        <row r="26">
          <cell r="A26">
            <v>1165</v>
          </cell>
          <cell r="F26">
            <v>0</v>
          </cell>
          <cell r="I26">
            <v>0</v>
          </cell>
        </row>
        <row r="27">
          <cell r="A27">
            <v>77</v>
          </cell>
          <cell r="F27">
            <v>1</v>
          </cell>
          <cell r="I27">
            <v>0</v>
          </cell>
        </row>
        <row r="28">
          <cell r="A28">
            <v>408</v>
          </cell>
          <cell r="F28">
            <v>0</v>
          </cell>
          <cell r="I28">
            <v>0</v>
          </cell>
        </row>
      </sheetData>
      <sheetData sheetId="2">
        <row r="16">
          <cell r="F16">
            <v>4</v>
          </cell>
        </row>
        <row r="17">
          <cell r="F17">
            <v>0</v>
          </cell>
        </row>
        <row r="18">
          <cell r="F18">
            <v>0</v>
          </cell>
        </row>
        <row r="21">
          <cell r="F21">
            <v>13</v>
          </cell>
        </row>
        <row r="22">
          <cell r="F22">
            <v>0</v>
          </cell>
        </row>
        <row r="23">
          <cell r="F23">
            <v>0</v>
          </cell>
        </row>
        <row r="25">
          <cell r="F25">
            <v>11</v>
          </cell>
        </row>
        <row r="26">
          <cell r="F26">
            <v>0</v>
          </cell>
        </row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60" zoomScaleNormal="75" workbookViewId="0" topLeftCell="I18">
      <selection activeCell="L29" sqref="L29"/>
    </sheetView>
  </sheetViews>
  <sheetFormatPr defaultColWidth="9.00390625" defaultRowHeight="13.5"/>
  <cols>
    <col min="1" max="2" width="5.625" style="0" customWidth="1"/>
    <col min="3" max="3" width="19.00390625" style="0" customWidth="1"/>
    <col min="4" max="8" width="17.875" style="0" customWidth="1"/>
    <col min="9" max="9" width="18.00390625" style="0" customWidth="1"/>
    <col min="10" max="13" width="17.75390625" style="0" customWidth="1"/>
    <col min="14" max="15" width="16.75390625" style="0" customWidth="1"/>
    <col min="16" max="16" width="18.75390625" style="0" customWidth="1"/>
    <col min="17" max="18" width="16.50390625" style="0" customWidth="1"/>
    <col min="19" max="19" width="17.75390625" style="0" customWidth="1"/>
  </cols>
  <sheetData>
    <row r="1" spans="1:19" ht="13.5" customHeight="1">
      <c r="A1" s="244" t="s">
        <v>213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ht="13.5" customHeight="1">
      <c r="A3" s="88"/>
      <c r="B3" s="88"/>
      <c r="C3" s="88"/>
      <c r="D3" s="88"/>
      <c r="E3" s="88"/>
      <c r="F3" s="88"/>
      <c r="G3" s="88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3.5" customHeight="1">
      <c r="A4" s="88"/>
      <c r="B4" s="88"/>
      <c r="C4" s="88"/>
      <c r="D4" s="88"/>
      <c r="E4" s="88"/>
      <c r="F4" s="88"/>
      <c r="G4" s="88"/>
      <c r="H4" s="88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3.5" customHeight="1">
      <c r="A5" s="88"/>
      <c r="B5" s="88"/>
      <c r="C5" s="88"/>
      <c r="D5" s="88"/>
      <c r="E5" s="88"/>
      <c r="F5" s="88"/>
      <c r="G5" s="88"/>
      <c r="H5" s="88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14.25" customHeight="1">
      <c r="A6" s="87"/>
      <c r="B6" s="87"/>
      <c r="C6" s="87"/>
      <c r="D6" s="87"/>
      <c r="E6" s="87"/>
      <c r="F6" s="87"/>
      <c r="G6" s="87"/>
      <c r="H6" s="87"/>
      <c r="I6" s="87"/>
      <c r="J6" s="7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205" t="s">
        <v>141</v>
      </c>
      <c r="B7" s="205"/>
      <c r="C7" s="205"/>
      <c r="D7" s="205"/>
      <c r="E7" s="8"/>
      <c r="F7" s="8"/>
      <c r="G7" s="8"/>
      <c r="H7" s="8"/>
      <c r="I7" s="8"/>
      <c r="J7" s="9"/>
      <c r="K7" s="8"/>
      <c r="L7" s="8"/>
      <c r="M7" s="8"/>
      <c r="N7" s="8"/>
      <c r="O7" s="8"/>
      <c r="P7" s="8"/>
      <c r="Q7" s="8"/>
      <c r="R7" s="8"/>
      <c r="S7" s="8"/>
    </row>
    <row r="8" spans="1:9" ht="12.75" customHeight="1" thickBot="1">
      <c r="A8" s="206"/>
      <c r="B8" s="206"/>
      <c r="C8" s="206"/>
      <c r="D8" s="206"/>
      <c r="E8" s="8"/>
      <c r="F8" s="8"/>
      <c r="G8" s="8"/>
      <c r="H8" s="8"/>
      <c r="I8" s="8"/>
    </row>
    <row r="9" spans="1:19" ht="24.75" customHeight="1">
      <c r="A9" s="215" t="s">
        <v>39</v>
      </c>
      <c r="B9" s="216"/>
      <c r="C9" s="207"/>
      <c r="D9" s="226" t="s">
        <v>149</v>
      </c>
      <c r="E9" s="224"/>
      <c r="F9" s="217"/>
      <c r="G9" s="221" t="s">
        <v>143</v>
      </c>
      <c r="H9" s="222"/>
      <c r="I9" s="223"/>
      <c r="J9" s="201" t="s">
        <v>195</v>
      </c>
      <c r="K9" s="202"/>
      <c r="L9" s="202"/>
      <c r="M9" s="197"/>
      <c r="N9" s="249" t="s">
        <v>43</v>
      </c>
      <c r="O9" s="250"/>
      <c r="P9" s="250"/>
      <c r="Q9" s="250"/>
      <c r="R9" s="250"/>
      <c r="S9" s="251"/>
    </row>
    <row r="10" spans="1:19" ht="75.75" customHeight="1">
      <c r="A10" s="208"/>
      <c r="B10" s="209"/>
      <c r="C10" s="210"/>
      <c r="D10" s="218"/>
      <c r="E10" s="219"/>
      <c r="F10" s="220"/>
      <c r="G10" s="212"/>
      <c r="H10" s="213"/>
      <c r="I10" s="214"/>
      <c r="J10" s="198"/>
      <c r="K10" s="199"/>
      <c r="L10" s="199"/>
      <c r="M10" s="200"/>
      <c r="N10" s="252" t="s">
        <v>221</v>
      </c>
      <c r="O10" s="253"/>
      <c r="P10" s="254"/>
      <c r="Q10" s="252" t="s">
        <v>206</v>
      </c>
      <c r="R10" s="253"/>
      <c r="S10" s="257"/>
    </row>
    <row r="11" spans="1:19" ht="19.5" customHeight="1">
      <c r="A11" s="208"/>
      <c r="B11" s="209"/>
      <c r="C11" s="210"/>
      <c r="D11" s="10"/>
      <c r="E11" s="11"/>
      <c r="F11" s="12" t="s">
        <v>67</v>
      </c>
      <c r="G11" s="13"/>
      <c r="H11" s="14"/>
      <c r="I11" s="96" t="s">
        <v>68</v>
      </c>
      <c r="J11" s="10"/>
      <c r="K11" s="11"/>
      <c r="L11" s="11"/>
      <c r="M11" s="12" t="s">
        <v>76</v>
      </c>
      <c r="N11" s="196" t="s">
        <v>77</v>
      </c>
      <c r="O11" s="195"/>
      <c r="P11" s="245"/>
      <c r="Q11" s="246" t="s">
        <v>78</v>
      </c>
      <c r="R11" s="247"/>
      <c r="S11" s="248"/>
    </row>
    <row r="12" spans="1:19" ht="42" customHeight="1">
      <c r="A12" s="208"/>
      <c r="B12" s="209"/>
      <c r="C12" s="210"/>
      <c r="D12" s="95" t="s">
        <v>144</v>
      </c>
      <c r="E12" s="95" t="s">
        <v>40</v>
      </c>
      <c r="F12" s="95" t="s">
        <v>41</v>
      </c>
      <c r="G12" s="95" t="s">
        <v>70</v>
      </c>
      <c r="H12" s="95" t="s">
        <v>40</v>
      </c>
      <c r="I12" s="95" t="s">
        <v>41</v>
      </c>
      <c r="J12" s="95" t="s">
        <v>144</v>
      </c>
      <c r="K12" s="95" t="s">
        <v>40</v>
      </c>
      <c r="L12" s="95" t="s">
        <v>41</v>
      </c>
      <c r="M12" s="15"/>
      <c r="N12" s="227" t="s">
        <v>204</v>
      </c>
      <c r="O12" s="225"/>
      <c r="P12" s="15"/>
      <c r="Q12" s="227" t="s">
        <v>205</v>
      </c>
      <c r="R12" s="225"/>
      <c r="S12" s="16"/>
    </row>
    <row r="13" spans="1:19" ht="60" customHeight="1">
      <c r="A13" s="211"/>
      <c r="B13" s="203"/>
      <c r="C13" s="204"/>
      <c r="D13" s="17"/>
      <c r="E13" s="18" t="s">
        <v>148</v>
      </c>
      <c r="F13" s="18" t="s">
        <v>48</v>
      </c>
      <c r="G13" s="17"/>
      <c r="H13" s="18" t="s">
        <v>150</v>
      </c>
      <c r="I13" s="18" t="s">
        <v>48</v>
      </c>
      <c r="J13" s="91" t="s">
        <v>210</v>
      </c>
      <c r="K13" s="18" t="s">
        <v>79</v>
      </c>
      <c r="L13" s="18" t="s">
        <v>44</v>
      </c>
      <c r="M13" s="18" t="s">
        <v>42</v>
      </c>
      <c r="N13" s="91" t="s">
        <v>203</v>
      </c>
      <c r="O13" s="91" t="s">
        <v>208</v>
      </c>
      <c r="P13" s="18" t="s">
        <v>207</v>
      </c>
      <c r="Q13" s="91" t="s">
        <v>203</v>
      </c>
      <c r="R13" s="91" t="s">
        <v>209</v>
      </c>
      <c r="S13" s="19" t="s">
        <v>44</v>
      </c>
    </row>
    <row r="14" spans="1:19" ht="51" customHeight="1">
      <c r="A14" s="228" t="s">
        <v>4</v>
      </c>
      <c r="B14" s="231" t="s">
        <v>145</v>
      </c>
      <c r="C14" s="23" t="s">
        <v>5</v>
      </c>
      <c r="D14" s="20">
        <v>1</v>
      </c>
      <c r="E14" s="20">
        <v>18</v>
      </c>
      <c r="F14" s="115">
        <v>197</v>
      </c>
      <c r="G14" s="115">
        <v>1003</v>
      </c>
      <c r="H14" s="115">
        <v>102483</v>
      </c>
      <c r="I14" s="115">
        <v>7320987</v>
      </c>
      <c r="J14" s="115">
        <v>871</v>
      </c>
      <c r="K14" s="115">
        <v>121980</v>
      </c>
      <c r="L14" s="115">
        <v>9857283</v>
      </c>
      <c r="M14" s="115">
        <v>81159</v>
      </c>
      <c r="N14" s="115">
        <v>24</v>
      </c>
      <c r="O14" s="115">
        <v>0</v>
      </c>
      <c r="P14" s="115">
        <v>51741</v>
      </c>
      <c r="Q14" s="115">
        <v>507</v>
      </c>
      <c r="R14" s="115">
        <v>10</v>
      </c>
      <c r="S14" s="121">
        <v>5575596</v>
      </c>
    </row>
    <row r="15" spans="1:19" ht="51" customHeight="1">
      <c r="A15" s="229"/>
      <c r="B15" s="232"/>
      <c r="C15" s="23" t="s">
        <v>6</v>
      </c>
      <c r="D15" s="20">
        <v>0</v>
      </c>
      <c r="E15" s="20">
        <v>0</v>
      </c>
      <c r="F15" s="115">
        <v>0</v>
      </c>
      <c r="G15" s="116"/>
      <c r="H15" s="116"/>
      <c r="I15" s="116"/>
      <c r="J15" s="115">
        <v>48</v>
      </c>
      <c r="K15" s="115">
        <v>6981</v>
      </c>
      <c r="L15" s="115">
        <v>485530</v>
      </c>
      <c r="M15" s="115">
        <v>69550</v>
      </c>
      <c r="N15" s="115">
        <v>4</v>
      </c>
      <c r="O15" s="115">
        <v>0</v>
      </c>
      <c r="P15" s="115">
        <v>16108</v>
      </c>
      <c r="Q15" s="115">
        <v>40</v>
      </c>
      <c r="R15" s="115">
        <v>3</v>
      </c>
      <c r="S15" s="121">
        <v>307550</v>
      </c>
    </row>
    <row r="16" spans="1:19" ht="51" customHeight="1">
      <c r="A16" s="229"/>
      <c r="B16" s="232"/>
      <c r="C16" s="23" t="s">
        <v>7</v>
      </c>
      <c r="D16" s="20">
        <v>4</v>
      </c>
      <c r="E16" s="20">
        <v>131</v>
      </c>
      <c r="F16" s="115">
        <v>639</v>
      </c>
      <c r="G16" s="116"/>
      <c r="H16" s="116"/>
      <c r="I16" s="116"/>
      <c r="J16" s="115">
        <v>237</v>
      </c>
      <c r="K16" s="115">
        <v>19580</v>
      </c>
      <c r="L16" s="115">
        <v>1056210</v>
      </c>
      <c r="M16" s="115">
        <v>51774</v>
      </c>
      <c r="N16" s="115">
        <v>5</v>
      </c>
      <c r="O16" s="115">
        <v>4</v>
      </c>
      <c r="P16" s="115">
        <v>21603</v>
      </c>
      <c r="Q16" s="115">
        <v>2</v>
      </c>
      <c r="R16" s="115">
        <v>0</v>
      </c>
      <c r="S16" s="121">
        <v>18476</v>
      </c>
    </row>
    <row r="17" spans="1:19" ht="51" customHeight="1">
      <c r="A17" s="229"/>
      <c r="B17" s="233"/>
      <c r="C17" s="135" t="s">
        <v>74</v>
      </c>
      <c r="D17" s="136">
        <f aca="true" t="shared" si="0" ref="D17:I17">SUM(D14:D16)</f>
        <v>5</v>
      </c>
      <c r="E17" s="136">
        <f t="shared" si="0"/>
        <v>149</v>
      </c>
      <c r="F17" s="136">
        <f t="shared" si="0"/>
        <v>836</v>
      </c>
      <c r="G17" s="136">
        <f t="shared" si="0"/>
        <v>1003</v>
      </c>
      <c r="H17" s="136">
        <f t="shared" si="0"/>
        <v>102483</v>
      </c>
      <c r="I17" s="136">
        <f t="shared" si="0"/>
        <v>7320987</v>
      </c>
      <c r="J17" s="136">
        <f>SUM(J13:J16)</f>
        <v>1156</v>
      </c>
      <c r="K17" s="136">
        <f aca="true" t="shared" si="1" ref="K17:S17">SUM(K14:K16)</f>
        <v>148541</v>
      </c>
      <c r="L17" s="136">
        <f t="shared" si="1"/>
        <v>11399023</v>
      </c>
      <c r="M17" s="122">
        <v>76740</v>
      </c>
      <c r="N17" s="136">
        <f>SUM(N14:N16)</f>
        <v>33</v>
      </c>
      <c r="O17" s="136">
        <f t="shared" si="1"/>
        <v>4</v>
      </c>
      <c r="P17" s="136">
        <f t="shared" si="1"/>
        <v>89452</v>
      </c>
      <c r="Q17" s="136">
        <f>SUM(Q14:Q16)</f>
        <v>549</v>
      </c>
      <c r="R17" s="136">
        <f>SUM(R14:R16)</f>
        <v>13</v>
      </c>
      <c r="S17" s="137">
        <f t="shared" si="1"/>
        <v>5901622</v>
      </c>
    </row>
    <row r="18" spans="1:19" ht="51" customHeight="1">
      <c r="A18" s="229"/>
      <c r="B18" s="231" t="s">
        <v>146</v>
      </c>
      <c r="C18" s="23" t="s">
        <v>5</v>
      </c>
      <c r="D18" s="20">
        <v>115</v>
      </c>
      <c r="E18" s="21">
        <v>9999</v>
      </c>
      <c r="F18" s="115">
        <v>6837</v>
      </c>
      <c r="G18" s="115">
        <v>1189</v>
      </c>
      <c r="H18" s="115">
        <v>134918</v>
      </c>
      <c r="I18" s="115">
        <v>4155641</v>
      </c>
      <c r="J18" s="115">
        <v>2060</v>
      </c>
      <c r="K18" s="115">
        <v>267810</v>
      </c>
      <c r="L18" s="115">
        <v>4195151</v>
      </c>
      <c r="M18" s="115">
        <v>15868</v>
      </c>
      <c r="N18" s="115">
        <v>1</v>
      </c>
      <c r="O18" s="115">
        <v>0</v>
      </c>
      <c r="P18" s="115">
        <v>3059</v>
      </c>
      <c r="Q18" s="115">
        <v>43</v>
      </c>
      <c r="R18" s="115">
        <v>0</v>
      </c>
      <c r="S18" s="121">
        <v>142585</v>
      </c>
    </row>
    <row r="19" spans="1:19" ht="51" customHeight="1">
      <c r="A19" s="229"/>
      <c r="B19" s="240"/>
      <c r="C19" s="23" t="s">
        <v>6</v>
      </c>
      <c r="D19" s="20">
        <v>2</v>
      </c>
      <c r="E19" s="20">
        <v>154</v>
      </c>
      <c r="F19" s="115">
        <v>79</v>
      </c>
      <c r="G19" s="116"/>
      <c r="H19" s="116"/>
      <c r="I19" s="116"/>
      <c r="J19" s="115">
        <v>48</v>
      </c>
      <c r="K19" s="115">
        <v>8012</v>
      </c>
      <c r="L19" s="115">
        <v>116476</v>
      </c>
      <c r="M19" s="115">
        <v>14538</v>
      </c>
      <c r="N19" s="115">
        <v>0</v>
      </c>
      <c r="O19" s="115">
        <v>0</v>
      </c>
      <c r="P19" s="115">
        <v>0</v>
      </c>
      <c r="Q19" s="115">
        <v>4</v>
      </c>
      <c r="R19" s="115">
        <v>0</v>
      </c>
      <c r="S19" s="121">
        <v>26931</v>
      </c>
    </row>
    <row r="20" spans="1:19" ht="51" customHeight="1">
      <c r="A20" s="229"/>
      <c r="B20" s="240"/>
      <c r="C20" s="6" t="s">
        <v>7</v>
      </c>
      <c r="D20" s="24">
        <v>7</v>
      </c>
      <c r="E20" s="24">
        <v>517</v>
      </c>
      <c r="F20" s="117">
        <v>331</v>
      </c>
      <c r="G20" s="118"/>
      <c r="H20" s="118"/>
      <c r="I20" s="118"/>
      <c r="J20" s="117">
        <v>69</v>
      </c>
      <c r="K20" s="117">
        <v>10313</v>
      </c>
      <c r="L20" s="117">
        <v>149227</v>
      </c>
      <c r="M20" s="117">
        <v>9181</v>
      </c>
      <c r="N20" s="117">
        <v>0</v>
      </c>
      <c r="O20" s="115">
        <v>0</v>
      </c>
      <c r="P20" s="115">
        <v>0</v>
      </c>
      <c r="Q20" s="115">
        <v>1</v>
      </c>
      <c r="R20" s="115">
        <v>0</v>
      </c>
      <c r="S20" s="121">
        <v>2815</v>
      </c>
    </row>
    <row r="21" spans="1:19" ht="51" customHeight="1">
      <c r="A21" s="229"/>
      <c r="B21" s="240"/>
      <c r="C21" s="135" t="s">
        <v>74</v>
      </c>
      <c r="D21" s="138">
        <f aca="true" t="shared" si="2" ref="D21:I21">SUM(D18:D20)</f>
        <v>124</v>
      </c>
      <c r="E21" s="139">
        <f t="shared" si="2"/>
        <v>10670</v>
      </c>
      <c r="F21" s="139">
        <f t="shared" si="2"/>
        <v>7247</v>
      </c>
      <c r="G21" s="139">
        <f t="shared" si="2"/>
        <v>1189</v>
      </c>
      <c r="H21" s="140">
        <f t="shared" si="2"/>
        <v>134918</v>
      </c>
      <c r="I21" s="140">
        <f t="shared" si="2"/>
        <v>4155641</v>
      </c>
      <c r="J21" s="136">
        <f>SUM(J18:J20)</f>
        <v>2177</v>
      </c>
      <c r="K21" s="139">
        <f>SUM(K18:K20)</f>
        <v>286135</v>
      </c>
      <c r="L21" s="139">
        <f>SUM(L18:L20)</f>
        <v>4460854</v>
      </c>
      <c r="M21" s="123">
        <v>15590</v>
      </c>
      <c r="N21" s="139">
        <f aca="true" t="shared" si="3" ref="N21:S21">SUM(N18:N20)</f>
        <v>1</v>
      </c>
      <c r="O21" s="139">
        <f t="shared" si="3"/>
        <v>0</v>
      </c>
      <c r="P21" s="140">
        <f t="shared" si="3"/>
        <v>3059</v>
      </c>
      <c r="Q21" s="140">
        <f t="shared" si="3"/>
        <v>48</v>
      </c>
      <c r="R21" s="139">
        <f t="shared" si="3"/>
        <v>0</v>
      </c>
      <c r="S21" s="141">
        <f t="shared" si="3"/>
        <v>172331</v>
      </c>
    </row>
    <row r="22" spans="1:19" ht="51" customHeight="1">
      <c r="A22" s="230"/>
      <c r="B22" s="255" t="s">
        <v>8</v>
      </c>
      <c r="C22" s="256"/>
      <c r="D22" s="142">
        <f aca="true" t="shared" si="4" ref="D22:I22">D17+D21</f>
        <v>129</v>
      </c>
      <c r="E22" s="143">
        <f t="shared" si="4"/>
        <v>10819</v>
      </c>
      <c r="F22" s="143">
        <f t="shared" si="4"/>
        <v>8083</v>
      </c>
      <c r="G22" s="143">
        <f t="shared" si="4"/>
        <v>2192</v>
      </c>
      <c r="H22" s="143">
        <f t="shared" si="4"/>
        <v>237401</v>
      </c>
      <c r="I22" s="143">
        <f t="shared" si="4"/>
        <v>11476628</v>
      </c>
      <c r="J22" s="142">
        <f>J17+J21</f>
        <v>3333</v>
      </c>
      <c r="K22" s="143">
        <f>K17+K21</f>
        <v>434676</v>
      </c>
      <c r="L22" s="143">
        <f>L17+L21</f>
        <v>15859877</v>
      </c>
      <c r="M22" s="123">
        <v>36487</v>
      </c>
      <c r="N22" s="143">
        <f aca="true" t="shared" si="5" ref="N22:S22">N17+N21</f>
        <v>34</v>
      </c>
      <c r="O22" s="143">
        <f t="shared" si="5"/>
        <v>4</v>
      </c>
      <c r="P22" s="143">
        <f t="shared" si="5"/>
        <v>92511</v>
      </c>
      <c r="Q22" s="143">
        <f t="shared" si="5"/>
        <v>597</v>
      </c>
      <c r="R22" s="143">
        <f t="shared" si="5"/>
        <v>13</v>
      </c>
      <c r="S22" s="144">
        <f t="shared" si="5"/>
        <v>6073953</v>
      </c>
    </row>
    <row r="23" spans="1:19" ht="51" customHeight="1">
      <c r="A23" s="237" t="s">
        <v>9</v>
      </c>
      <c r="B23" s="231" t="s">
        <v>145</v>
      </c>
      <c r="C23" s="25" t="s">
        <v>5</v>
      </c>
      <c r="D23" s="26">
        <v>0</v>
      </c>
      <c r="E23" s="20">
        <v>0</v>
      </c>
      <c r="F23" s="115">
        <v>0</v>
      </c>
      <c r="G23" s="115">
        <v>371</v>
      </c>
      <c r="H23" s="115">
        <v>26024</v>
      </c>
      <c r="I23" s="115">
        <v>2234995</v>
      </c>
      <c r="J23" s="119">
        <v>1157</v>
      </c>
      <c r="K23" s="115">
        <v>79636</v>
      </c>
      <c r="L23" s="115">
        <v>6873860</v>
      </c>
      <c r="M23" s="115">
        <v>87230</v>
      </c>
      <c r="N23" s="115">
        <v>13</v>
      </c>
      <c r="O23" s="115">
        <v>0</v>
      </c>
      <c r="P23" s="115">
        <v>18220</v>
      </c>
      <c r="Q23" s="115">
        <v>510</v>
      </c>
      <c r="R23" s="115">
        <v>2</v>
      </c>
      <c r="S23" s="121">
        <v>3642260</v>
      </c>
    </row>
    <row r="24" spans="1:19" ht="51" customHeight="1">
      <c r="A24" s="238"/>
      <c r="B24" s="232"/>
      <c r="C24" s="23" t="s">
        <v>6</v>
      </c>
      <c r="D24" s="20">
        <v>0</v>
      </c>
      <c r="E24" s="20">
        <v>0</v>
      </c>
      <c r="F24" s="115">
        <v>0</v>
      </c>
      <c r="G24" s="116"/>
      <c r="H24" s="116"/>
      <c r="I24" s="116"/>
      <c r="J24" s="115">
        <v>31</v>
      </c>
      <c r="K24" s="115">
        <v>11105</v>
      </c>
      <c r="L24" s="115">
        <v>902591</v>
      </c>
      <c r="M24" s="115">
        <v>81278</v>
      </c>
      <c r="N24" s="115">
        <v>0</v>
      </c>
      <c r="O24" s="115">
        <v>0</v>
      </c>
      <c r="P24" s="115">
        <v>0</v>
      </c>
      <c r="Q24" s="115">
        <v>27</v>
      </c>
      <c r="R24" s="115">
        <v>0</v>
      </c>
      <c r="S24" s="121">
        <v>361022</v>
      </c>
    </row>
    <row r="25" spans="1:19" ht="51" customHeight="1">
      <c r="A25" s="238"/>
      <c r="B25" s="232"/>
      <c r="C25" s="25" t="s">
        <v>7</v>
      </c>
      <c r="D25" s="20">
        <v>0</v>
      </c>
      <c r="E25" s="20">
        <v>0</v>
      </c>
      <c r="F25" s="119">
        <v>0</v>
      </c>
      <c r="G25" s="116"/>
      <c r="H25" s="120"/>
      <c r="I25" s="116"/>
      <c r="J25" s="115">
        <v>581</v>
      </c>
      <c r="K25" s="115">
        <v>177143</v>
      </c>
      <c r="L25" s="115">
        <v>10450011</v>
      </c>
      <c r="M25" s="119">
        <v>58581</v>
      </c>
      <c r="N25" s="119">
        <v>13</v>
      </c>
      <c r="O25" s="115">
        <v>4</v>
      </c>
      <c r="P25" s="119">
        <v>148181</v>
      </c>
      <c r="Q25" s="119">
        <v>1</v>
      </c>
      <c r="R25" s="115">
        <v>0</v>
      </c>
      <c r="S25" s="121">
        <v>1938</v>
      </c>
    </row>
    <row r="26" spans="1:19" ht="51" customHeight="1">
      <c r="A26" s="238"/>
      <c r="B26" s="233"/>
      <c r="C26" s="135" t="s">
        <v>74</v>
      </c>
      <c r="D26" s="145">
        <f aca="true" t="shared" si="6" ref="D26:I26">SUM(D23:D25)</f>
        <v>0</v>
      </c>
      <c r="E26" s="145">
        <f t="shared" si="6"/>
        <v>0</v>
      </c>
      <c r="F26" s="138">
        <f t="shared" si="6"/>
        <v>0</v>
      </c>
      <c r="G26" s="145">
        <f t="shared" si="6"/>
        <v>371</v>
      </c>
      <c r="H26" s="139">
        <f t="shared" si="6"/>
        <v>26024</v>
      </c>
      <c r="I26" s="140">
        <f t="shared" si="6"/>
        <v>2234995</v>
      </c>
      <c r="J26" s="146">
        <f aca="true" t="shared" si="7" ref="J26:S26">SUM(J23:J25)</f>
        <v>1769</v>
      </c>
      <c r="K26" s="146">
        <f>SUM(K23:K25)</f>
        <v>267884</v>
      </c>
      <c r="L26" s="146">
        <f>SUM(L23:L25)</f>
        <v>18226462</v>
      </c>
      <c r="M26" s="124">
        <v>68039</v>
      </c>
      <c r="N26" s="145">
        <f>SUM(N23:N25)</f>
        <v>26</v>
      </c>
      <c r="O26" s="145">
        <f t="shared" si="7"/>
        <v>4</v>
      </c>
      <c r="P26" s="139">
        <f t="shared" si="7"/>
        <v>166401</v>
      </c>
      <c r="Q26" s="139">
        <f t="shared" si="7"/>
        <v>538</v>
      </c>
      <c r="R26" s="145">
        <f>SUM(R23:R25)</f>
        <v>2</v>
      </c>
      <c r="S26" s="141">
        <f t="shared" si="7"/>
        <v>4005220</v>
      </c>
    </row>
    <row r="27" spans="1:19" ht="51" customHeight="1">
      <c r="A27" s="238"/>
      <c r="B27" s="231" t="s">
        <v>147</v>
      </c>
      <c r="C27" s="23" t="s">
        <v>5</v>
      </c>
      <c r="D27" s="26">
        <v>2</v>
      </c>
      <c r="E27" s="26">
        <v>256</v>
      </c>
      <c r="F27" s="119">
        <v>181</v>
      </c>
      <c r="G27" s="119">
        <v>1143</v>
      </c>
      <c r="H27" s="115">
        <v>101505</v>
      </c>
      <c r="I27" s="115">
        <v>5403101</v>
      </c>
      <c r="J27" s="119">
        <v>1165</v>
      </c>
      <c r="K27" s="119">
        <v>152418</v>
      </c>
      <c r="L27" s="119">
        <v>5832791</v>
      </c>
      <c r="M27" s="119">
        <v>38459</v>
      </c>
      <c r="N27" s="119">
        <v>1</v>
      </c>
      <c r="O27" s="119">
        <v>0</v>
      </c>
      <c r="P27" s="115">
        <v>5163</v>
      </c>
      <c r="Q27" s="119">
        <v>55</v>
      </c>
      <c r="R27" s="119">
        <v>0</v>
      </c>
      <c r="S27" s="121">
        <v>224185</v>
      </c>
    </row>
    <row r="28" spans="1:19" ht="51" customHeight="1">
      <c r="A28" s="238"/>
      <c r="B28" s="240"/>
      <c r="C28" s="23" t="s">
        <v>6</v>
      </c>
      <c r="D28" s="26">
        <v>0</v>
      </c>
      <c r="E28" s="20">
        <v>0</v>
      </c>
      <c r="F28" s="119">
        <v>0</v>
      </c>
      <c r="G28" s="116"/>
      <c r="H28" s="116"/>
      <c r="I28" s="116"/>
      <c r="J28" s="119">
        <v>77</v>
      </c>
      <c r="K28" s="115">
        <v>45456</v>
      </c>
      <c r="L28" s="115">
        <v>2036831</v>
      </c>
      <c r="M28" s="119">
        <v>44809</v>
      </c>
      <c r="N28" s="119">
        <v>1</v>
      </c>
      <c r="O28" s="115">
        <v>1</v>
      </c>
      <c r="P28" s="115">
        <v>15145</v>
      </c>
      <c r="Q28" s="119">
        <v>4</v>
      </c>
      <c r="R28" s="115">
        <v>0</v>
      </c>
      <c r="S28" s="121">
        <v>16327</v>
      </c>
    </row>
    <row r="29" spans="1:19" ht="51" customHeight="1">
      <c r="A29" s="238"/>
      <c r="B29" s="240"/>
      <c r="C29" s="25" t="s">
        <v>7</v>
      </c>
      <c r="D29" s="20">
        <v>3</v>
      </c>
      <c r="E29" s="20">
        <v>208</v>
      </c>
      <c r="F29" s="115">
        <v>266</v>
      </c>
      <c r="G29" s="120"/>
      <c r="H29" s="120"/>
      <c r="I29" s="116"/>
      <c r="J29" s="115">
        <v>408</v>
      </c>
      <c r="K29" s="115">
        <v>258153</v>
      </c>
      <c r="L29" s="115">
        <v>10030658</v>
      </c>
      <c r="M29" s="115">
        <v>38743</v>
      </c>
      <c r="N29" s="115">
        <v>4</v>
      </c>
      <c r="O29" s="119">
        <v>0</v>
      </c>
      <c r="P29" s="119">
        <v>166888</v>
      </c>
      <c r="Q29" s="115">
        <v>1</v>
      </c>
      <c r="R29" s="119">
        <v>0</v>
      </c>
      <c r="S29" s="121">
        <v>1532</v>
      </c>
    </row>
    <row r="30" spans="1:19" ht="51" customHeight="1">
      <c r="A30" s="238"/>
      <c r="B30" s="241"/>
      <c r="C30" s="147" t="s">
        <v>72</v>
      </c>
      <c r="D30" s="148">
        <f aca="true" t="shared" si="8" ref="D30:I30">SUM(D27:D29)</f>
        <v>5</v>
      </c>
      <c r="E30" s="149">
        <f t="shared" si="8"/>
        <v>464</v>
      </c>
      <c r="F30" s="149">
        <f t="shared" si="8"/>
        <v>447</v>
      </c>
      <c r="G30" s="125">
        <f t="shared" si="8"/>
        <v>1143</v>
      </c>
      <c r="H30" s="150">
        <f t="shared" si="8"/>
        <v>101505</v>
      </c>
      <c r="I30" s="150">
        <f t="shared" si="8"/>
        <v>5403101</v>
      </c>
      <c r="J30" s="125">
        <f aca="true" t="shared" si="9" ref="J30:S30">SUM(J27:J29)</f>
        <v>1650</v>
      </c>
      <c r="K30" s="124">
        <f t="shared" si="9"/>
        <v>456027</v>
      </c>
      <c r="L30" s="124">
        <f t="shared" si="9"/>
        <v>17900280</v>
      </c>
      <c r="M30" s="125">
        <v>39253</v>
      </c>
      <c r="N30" s="149">
        <f t="shared" si="9"/>
        <v>6</v>
      </c>
      <c r="O30" s="148">
        <f>SUM(O27:O29)</f>
        <v>1</v>
      </c>
      <c r="P30" s="150">
        <f t="shared" si="9"/>
        <v>187196</v>
      </c>
      <c r="Q30" s="150">
        <f t="shared" si="9"/>
        <v>60</v>
      </c>
      <c r="R30" s="148">
        <f>SUM(R27:R29)</f>
        <v>0</v>
      </c>
      <c r="S30" s="151">
        <f t="shared" si="9"/>
        <v>242044</v>
      </c>
    </row>
    <row r="31" spans="1:19" ht="51" customHeight="1">
      <c r="A31" s="239"/>
      <c r="B31" s="242" t="s">
        <v>10</v>
      </c>
      <c r="C31" s="243"/>
      <c r="D31" s="145">
        <f aca="true" t="shared" si="10" ref="D31:I31">D26+D30</f>
        <v>5</v>
      </c>
      <c r="E31" s="145">
        <f t="shared" si="10"/>
        <v>464</v>
      </c>
      <c r="F31" s="145">
        <f t="shared" si="10"/>
        <v>447</v>
      </c>
      <c r="G31" s="140">
        <f t="shared" si="10"/>
        <v>1514</v>
      </c>
      <c r="H31" s="140">
        <f t="shared" si="10"/>
        <v>127529</v>
      </c>
      <c r="I31" s="140">
        <f t="shared" si="10"/>
        <v>7638096</v>
      </c>
      <c r="J31" s="125">
        <f>J26+J30</f>
        <v>3419</v>
      </c>
      <c r="K31" s="125">
        <f>K26+K30</f>
        <v>723911</v>
      </c>
      <c r="L31" s="125">
        <f>L26+L30</f>
        <v>36126742</v>
      </c>
      <c r="M31" s="125">
        <v>49905</v>
      </c>
      <c r="N31" s="148">
        <f aca="true" t="shared" si="11" ref="N31:S31">N26+N30</f>
        <v>32</v>
      </c>
      <c r="O31" s="148">
        <f t="shared" si="11"/>
        <v>5</v>
      </c>
      <c r="P31" s="150">
        <f t="shared" si="11"/>
        <v>353597</v>
      </c>
      <c r="Q31" s="150">
        <f t="shared" si="11"/>
        <v>598</v>
      </c>
      <c r="R31" s="150">
        <f t="shared" si="11"/>
        <v>2</v>
      </c>
      <c r="S31" s="151">
        <f t="shared" si="11"/>
        <v>4247264</v>
      </c>
    </row>
    <row r="32" spans="1:19" ht="57" customHeight="1" thickBot="1">
      <c r="A32" s="234" t="s">
        <v>75</v>
      </c>
      <c r="B32" s="235"/>
      <c r="C32" s="236"/>
      <c r="D32" s="152">
        <f aca="true" t="shared" si="12" ref="D32:I32">D22+D31</f>
        <v>134</v>
      </c>
      <c r="E32" s="153">
        <f t="shared" si="12"/>
        <v>11283</v>
      </c>
      <c r="F32" s="153">
        <f t="shared" si="12"/>
        <v>8530</v>
      </c>
      <c r="G32" s="153">
        <f t="shared" si="12"/>
        <v>3706</v>
      </c>
      <c r="H32" s="153">
        <f t="shared" si="12"/>
        <v>364930</v>
      </c>
      <c r="I32" s="153">
        <f t="shared" si="12"/>
        <v>19114724</v>
      </c>
      <c r="J32" s="154">
        <f aca="true" t="shared" si="13" ref="J32:S32">J22+J31</f>
        <v>6752</v>
      </c>
      <c r="K32" s="154">
        <f>K22+K31</f>
        <v>1158587</v>
      </c>
      <c r="L32" s="154">
        <f>L22+L31</f>
        <v>51986619</v>
      </c>
      <c r="M32" s="126">
        <v>44871</v>
      </c>
      <c r="N32" s="154">
        <f>N22+N31</f>
        <v>66</v>
      </c>
      <c r="O32" s="155">
        <f t="shared" si="13"/>
        <v>9</v>
      </c>
      <c r="P32" s="155">
        <f t="shared" si="13"/>
        <v>446108</v>
      </c>
      <c r="Q32" s="155">
        <f t="shared" si="13"/>
        <v>1195</v>
      </c>
      <c r="R32" s="155">
        <f>R22+R31</f>
        <v>15</v>
      </c>
      <c r="S32" s="156">
        <f t="shared" si="13"/>
        <v>10321217</v>
      </c>
    </row>
  </sheetData>
  <mergeCells count="22">
    <mergeCell ref="N9:S9"/>
    <mergeCell ref="N10:P10"/>
    <mergeCell ref="B18:B21"/>
    <mergeCell ref="B22:C22"/>
    <mergeCell ref="Q10:S10"/>
    <mergeCell ref="A1:S2"/>
    <mergeCell ref="N12:O12"/>
    <mergeCell ref="Q12:R12"/>
    <mergeCell ref="D9:F10"/>
    <mergeCell ref="G9:I10"/>
    <mergeCell ref="A9:C13"/>
    <mergeCell ref="A7:D8"/>
    <mergeCell ref="J9:M10"/>
    <mergeCell ref="N11:P11"/>
    <mergeCell ref="Q11:S11"/>
    <mergeCell ref="A14:A22"/>
    <mergeCell ref="B14:B17"/>
    <mergeCell ref="A32:C32"/>
    <mergeCell ref="A23:A31"/>
    <mergeCell ref="B23:B26"/>
    <mergeCell ref="B27:B30"/>
    <mergeCell ref="B31:C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0"/>
  <sheetViews>
    <sheetView zoomScale="75" zoomScaleNormal="75" workbookViewId="0" topLeftCell="A7">
      <selection activeCell="J17" sqref="J17"/>
    </sheetView>
  </sheetViews>
  <sheetFormatPr defaultColWidth="9.00390625" defaultRowHeight="13.5"/>
  <cols>
    <col min="1" max="2" width="5.625" style="0" customWidth="1"/>
    <col min="3" max="3" width="19.00390625" style="0" customWidth="1"/>
    <col min="4" max="8" width="17.875" style="0" customWidth="1"/>
    <col min="9" max="9" width="18.00390625" style="0" customWidth="1"/>
    <col min="10" max="13" width="16.00390625" style="0" customWidth="1"/>
    <col min="15" max="15" width="9.75390625" style="0" bestFit="1" customWidth="1"/>
    <col min="16" max="16" width="13.25390625" style="0" customWidth="1"/>
    <col min="18" max="18" width="9.125" style="0" bestFit="1" customWidth="1"/>
    <col min="19" max="19" width="13.375" style="0" customWidth="1"/>
    <col min="20" max="20" width="17.50390625" style="0" customWidth="1"/>
  </cols>
  <sheetData>
    <row r="4" ht="14.25">
      <c r="A4" s="2"/>
    </row>
    <row r="5" spans="1:9" ht="15" customHeight="1">
      <c r="A5" s="258" t="s">
        <v>60</v>
      </c>
      <c r="B5" s="258"/>
      <c r="C5" s="258"/>
      <c r="D5" s="8"/>
      <c r="E5" s="8"/>
      <c r="F5" s="8"/>
      <c r="G5" s="8"/>
      <c r="H5" s="8"/>
      <c r="I5" s="8"/>
    </row>
    <row r="6" spans="1:9" ht="15" customHeight="1" thickBot="1">
      <c r="A6" s="259"/>
      <c r="B6" s="259"/>
      <c r="C6" s="259"/>
      <c r="D6" s="8"/>
      <c r="E6" s="8"/>
      <c r="F6" s="8"/>
      <c r="G6" s="8"/>
      <c r="H6" s="8"/>
      <c r="I6" s="8"/>
    </row>
    <row r="7" spans="1:20" ht="18.75" customHeight="1">
      <c r="A7" s="262" t="s">
        <v>39</v>
      </c>
      <c r="B7" s="263"/>
      <c r="C7" s="264"/>
      <c r="D7" s="260" t="s">
        <v>45</v>
      </c>
      <c r="E7" s="261"/>
      <c r="F7" s="226" t="s">
        <v>46</v>
      </c>
      <c r="G7" s="224"/>
      <c r="H7" s="217"/>
      <c r="I7" s="279" t="s">
        <v>224</v>
      </c>
      <c r="J7" s="280"/>
      <c r="K7" s="280"/>
      <c r="L7" s="281"/>
      <c r="M7" s="32"/>
      <c r="N7" s="291" t="s">
        <v>225</v>
      </c>
      <c r="O7" s="292"/>
      <c r="P7" s="293"/>
      <c r="Q7" s="226" t="s">
        <v>50</v>
      </c>
      <c r="R7" s="224"/>
      <c r="S7" s="217"/>
      <c r="T7" s="111"/>
    </row>
    <row r="8" spans="1:20" ht="63" customHeight="1">
      <c r="A8" s="265"/>
      <c r="B8" s="266"/>
      <c r="C8" s="267"/>
      <c r="D8" s="28"/>
      <c r="E8" s="29"/>
      <c r="F8" s="218"/>
      <c r="G8" s="219"/>
      <c r="H8" s="220"/>
      <c r="I8" s="282"/>
      <c r="J8" s="283"/>
      <c r="K8" s="283"/>
      <c r="L8" s="284"/>
      <c r="M8" s="33"/>
      <c r="N8" s="294"/>
      <c r="O8" s="295"/>
      <c r="P8" s="296"/>
      <c r="Q8" s="218"/>
      <c r="R8" s="219"/>
      <c r="S8" s="220"/>
      <c r="T8" s="112"/>
    </row>
    <row r="9" spans="1:20" ht="22.5" customHeight="1">
      <c r="A9" s="265"/>
      <c r="B9" s="266"/>
      <c r="C9" s="267"/>
      <c r="D9" s="30"/>
      <c r="E9" s="31" t="s">
        <v>80</v>
      </c>
      <c r="F9" s="4"/>
      <c r="G9" s="5"/>
      <c r="H9" s="31" t="s">
        <v>81</v>
      </c>
      <c r="I9" s="97"/>
      <c r="J9" s="132"/>
      <c r="K9" s="11"/>
      <c r="L9" s="11" t="s">
        <v>158</v>
      </c>
      <c r="M9" s="34" t="s">
        <v>83</v>
      </c>
      <c r="N9" s="297" t="s">
        <v>226</v>
      </c>
      <c r="O9" s="298"/>
      <c r="P9" s="299"/>
      <c r="Q9" s="240" t="s">
        <v>159</v>
      </c>
      <c r="R9" s="300"/>
      <c r="S9" s="301"/>
      <c r="T9" s="113"/>
    </row>
    <row r="10" spans="1:20" ht="42" customHeight="1">
      <c r="A10" s="265"/>
      <c r="B10" s="266"/>
      <c r="C10" s="267"/>
      <c r="D10" s="15" t="s">
        <v>69</v>
      </c>
      <c r="E10" s="15" t="s">
        <v>47</v>
      </c>
      <c r="F10" s="15" t="s">
        <v>61</v>
      </c>
      <c r="G10" s="15" t="s">
        <v>40</v>
      </c>
      <c r="H10" s="15" t="s">
        <v>41</v>
      </c>
      <c r="I10" s="15" t="s">
        <v>41</v>
      </c>
      <c r="J10" s="35"/>
      <c r="K10" s="289" t="s">
        <v>49</v>
      </c>
      <c r="L10" s="290"/>
      <c r="M10" s="36"/>
      <c r="N10" s="231" t="s">
        <v>84</v>
      </c>
      <c r="O10" s="302"/>
      <c r="P10" s="35"/>
      <c r="Q10" s="304" t="s">
        <v>84</v>
      </c>
      <c r="R10" s="305"/>
      <c r="S10" s="37"/>
      <c r="T10" s="114"/>
    </row>
    <row r="11" spans="1:20" ht="68.25" customHeight="1">
      <c r="A11" s="268"/>
      <c r="B11" s="269"/>
      <c r="C11" s="270"/>
      <c r="D11" s="17"/>
      <c r="E11" s="18" t="s">
        <v>48</v>
      </c>
      <c r="F11" s="18"/>
      <c r="G11" s="18" t="s">
        <v>154</v>
      </c>
      <c r="H11" s="18" t="s">
        <v>153</v>
      </c>
      <c r="I11" s="98" t="s">
        <v>152</v>
      </c>
      <c r="J11" s="27" t="s">
        <v>155</v>
      </c>
      <c r="K11" s="99" t="s">
        <v>156</v>
      </c>
      <c r="L11" s="18" t="s">
        <v>157</v>
      </c>
      <c r="M11" s="38" t="s">
        <v>196</v>
      </c>
      <c r="N11" s="233"/>
      <c r="O11" s="303"/>
      <c r="P11" s="39" t="s">
        <v>214</v>
      </c>
      <c r="Q11" s="306"/>
      <c r="R11" s="307"/>
      <c r="S11" s="40" t="s">
        <v>214</v>
      </c>
      <c r="T11" s="19" t="s">
        <v>197</v>
      </c>
    </row>
    <row r="12" spans="1:20" ht="51" customHeight="1">
      <c r="A12" s="271" t="s">
        <v>222</v>
      </c>
      <c r="B12" s="274" t="s">
        <v>71</v>
      </c>
      <c r="C12" s="92" t="s">
        <v>5</v>
      </c>
      <c r="D12" s="90">
        <f>SUM('76～77'!N14)+SUM('76～77'!Q14)</f>
        <v>531</v>
      </c>
      <c r="E12" s="21">
        <f>SUM('76～77'!P14)+SUM('76～77'!S14)</f>
        <v>5627337</v>
      </c>
      <c r="F12" s="115">
        <v>16</v>
      </c>
      <c r="G12" s="115">
        <v>2532</v>
      </c>
      <c r="H12" s="115">
        <v>2921</v>
      </c>
      <c r="I12" s="21">
        <f>SUM('76～77'!J14)-SUM('76～77'!O14)-SUM('76～77'!R14)-SUM(F12)</f>
        <v>845</v>
      </c>
      <c r="J12" s="21">
        <f>SUM('76～77'!L14)-SUM('78～79'!E12)-SUM('78～79'!H12)</f>
        <v>4227025</v>
      </c>
      <c r="K12" s="115">
        <v>4227025</v>
      </c>
      <c r="L12" s="115">
        <v>0</v>
      </c>
      <c r="M12" s="115">
        <v>123298</v>
      </c>
      <c r="N12" s="308">
        <v>1</v>
      </c>
      <c r="O12" s="309"/>
      <c r="P12" s="115">
        <v>270</v>
      </c>
      <c r="Q12" s="310">
        <v>0</v>
      </c>
      <c r="R12" s="311"/>
      <c r="S12" s="127">
        <v>0</v>
      </c>
      <c r="T12" s="22">
        <f>M12-P12-S12</f>
        <v>123028</v>
      </c>
    </row>
    <row r="13" spans="1:20" ht="51" customHeight="1">
      <c r="A13" s="272"/>
      <c r="B13" s="275"/>
      <c r="C13" s="93" t="s">
        <v>6</v>
      </c>
      <c r="D13" s="90">
        <f>SUM('76～77'!N15)+SUM('76～77'!Q15)</f>
        <v>44</v>
      </c>
      <c r="E13" s="21">
        <f>SUM('76～77'!P15)+SUM('76～77'!S15)</f>
        <v>323658</v>
      </c>
      <c r="F13" s="115">
        <v>0</v>
      </c>
      <c r="G13" s="115">
        <v>0</v>
      </c>
      <c r="H13" s="115">
        <v>0</v>
      </c>
      <c r="I13" s="21">
        <f>SUM('76～77'!J15)-SUM('76～77'!O15)-SUM('76～77'!R15)-SUM(F13)</f>
        <v>45</v>
      </c>
      <c r="J13" s="21">
        <f>SUM('76～77'!L15)-SUM('78～79'!E13)-SUM('78～79'!H13)</f>
        <v>161872</v>
      </c>
      <c r="K13" s="115">
        <v>24161</v>
      </c>
      <c r="L13" s="115">
        <v>137711</v>
      </c>
      <c r="M13" s="115">
        <v>5545</v>
      </c>
      <c r="N13" s="308">
        <v>0</v>
      </c>
      <c r="O13" s="309"/>
      <c r="P13" s="115">
        <v>0</v>
      </c>
      <c r="Q13" s="308">
        <v>1</v>
      </c>
      <c r="R13" s="309"/>
      <c r="S13" s="127">
        <v>119</v>
      </c>
      <c r="T13" s="22">
        <f>M13-P13-S13</f>
        <v>5426</v>
      </c>
    </row>
    <row r="14" spans="1:20" ht="51" customHeight="1">
      <c r="A14" s="272"/>
      <c r="B14" s="275"/>
      <c r="C14" s="93" t="s">
        <v>7</v>
      </c>
      <c r="D14" s="90">
        <f>SUM('76～77'!N16)+SUM('76～77'!Q16)</f>
        <v>7</v>
      </c>
      <c r="E14" s="21">
        <f>SUM('76～77'!P16)+SUM('76～77'!S16)</f>
        <v>40079</v>
      </c>
      <c r="F14" s="115">
        <v>0</v>
      </c>
      <c r="G14" s="115">
        <v>0</v>
      </c>
      <c r="H14" s="115">
        <v>0</v>
      </c>
      <c r="I14" s="21">
        <f>SUM('76～77'!J16)-SUM('76～77'!O16)-SUM('76～77'!R16)-SUM(F14)</f>
        <v>233</v>
      </c>
      <c r="J14" s="21">
        <f>SUM('76～77'!L16)-SUM('78～79'!E14)-SUM('78～79'!H14)</f>
        <v>1016131</v>
      </c>
      <c r="K14" s="115">
        <v>16071</v>
      </c>
      <c r="L14" s="115">
        <v>1000060</v>
      </c>
      <c r="M14" s="115">
        <v>33705</v>
      </c>
      <c r="N14" s="308">
        <v>0</v>
      </c>
      <c r="O14" s="309"/>
      <c r="P14" s="115">
        <v>0</v>
      </c>
      <c r="Q14" s="308">
        <v>1</v>
      </c>
      <c r="R14" s="309"/>
      <c r="S14" s="127">
        <v>229</v>
      </c>
      <c r="T14" s="22">
        <f>M14-P14-S14</f>
        <v>33476</v>
      </c>
    </row>
    <row r="15" spans="1:20" ht="51" customHeight="1">
      <c r="A15" s="272"/>
      <c r="B15" s="276"/>
      <c r="C15" s="157" t="s">
        <v>82</v>
      </c>
      <c r="D15" s="158">
        <f aca="true" t="shared" si="0" ref="D15:M15">SUM(D12:D14)</f>
        <v>582</v>
      </c>
      <c r="E15" s="136">
        <f t="shared" si="0"/>
        <v>5991074</v>
      </c>
      <c r="F15" s="136">
        <f t="shared" si="0"/>
        <v>16</v>
      </c>
      <c r="G15" s="136">
        <f t="shared" si="0"/>
        <v>2532</v>
      </c>
      <c r="H15" s="136">
        <f t="shared" si="0"/>
        <v>2921</v>
      </c>
      <c r="I15" s="140">
        <f t="shared" si="0"/>
        <v>1123</v>
      </c>
      <c r="J15" s="140">
        <f>SUM(J12:J14)</f>
        <v>5405028</v>
      </c>
      <c r="K15" s="136">
        <f t="shared" si="0"/>
        <v>4267257</v>
      </c>
      <c r="L15" s="136">
        <f t="shared" si="0"/>
        <v>1137771</v>
      </c>
      <c r="M15" s="136">
        <f t="shared" si="0"/>
        <v>162548</v>
      </c>
      <c r="N15" s="312">
        <f>SUM(N12:O14)</f>
        <v>1</v>
      </c>
      <c r="O15" s="313"/>
      <c r="P15" s="136">
        <f>SUM(P12:P14)</f>
        <v>270</v>
      </c>
      <c r="Q15" s="312">
        <f>SUM(Q12:R14)</f>
        <v>2</v>
      </c>
      <c r="R15" s="313"/>
      <c r="S15" s="159">
        <f>SUM(S12:S14)</f>
        <v>348</v>
      </c>
      <c r="T15" s="137">
        <f>SUM(T12:T14)</f>
        <v>161930</v>
      </c>
    </row>
    <row r="16" spans="1:20" ht="51" customHeight="1">
      <c r="A16" s="272"/>
      <c r="B16" s="277" t="s">
        <v>73</v>
      </c>
      <c r="C16" s="91" t="s">
        <v>5</v>
      </c>
      <c r="D16" s="90">
        <f>SUM('76～77'!N18)+SUM('76～77'!Q18)</f>
        <v>44</v>
      </c>
      <c r="E16" s="21">
        <f>SUM('76～77'!P18)+SUM('76～77'!S18)</f>
        <v>145644</v>
      </c>
      <c r="F16" s="115">
        <v>4</v>
      </c>
      <c r="G16" s="115">
        <v>676</v>
      </c>
      <c r="H16" s="115">
        <v>95</v>
      </c>
      <c r="I16" s="115">
        <f>'[1]71（入力済）'!A17-'[1]71（入力済）'!F17-'[1]71（入力済）'!I17-'[1]72（入力済）'!F16</f>
        <v>2056</v>
      </c>
      <c r="J16" s="21">
        <f>SUM('76～77'!L18)-SUM('78～79'!E16)-SUM('78～79'!H16)</f>
        <v>4049412</v>
      </c>
      <c r="K16" s="115">
        <v>4049412</v>
      </c>
      <c r="L16" s="115">
        <v>0</v>
      </c>
      <c r="M16" s="115">
        <v>122429</v>
      </c>
      <c r="N16" s="308">
        <v>0</v>
      </c>
      <c r="O16" s="309"/>
      <c r="P16" s="115">
        <v>0</v>
      </c>
      <c r="Q16" s="308">
        <v>1</v>
      </c>
      <c r="R16" s="309"/>
      <c r="S16" s="127">
        <v>20</v>
      </c>
      <c r="T16" s="22">
        <f>M16-P16-S16</f>
        <v>122409</v>
      </c>
    </row>
    <row r="17" spans="1:20" ht="51" customHeight="1">
      <c r="A17" s="272"/>
      <c r="B17" s="278"/>
      <c r="C17" s="23" t="s">
        <v>6</v>
      </c>
      <c r="D17" s="90">
        <f>SUM('76～77'!N19)+SUM('76～77'!Q19)</f>
        <v>4</v>
      </c>
      <c r="E17" s="21">
        <f>SUM('76～77'!P19)+SUM('76～77'!S19)</f>
        <v>26931</v>
      </c>
      <c r="F17" s="115">
        <v>0</v>
      </c>
      <c r="G17" s="115">
        <v>0</v>
      </c>
      <c r="H17" s="115">
        <v>0</v>
      </c>
      <c r="I17" s="115">
        <f>'[1]71（入力済）'!A18-'[1]71（入力済）'!F18-'[1]71（入力済）'!I18-'[1]72（入力済）'!F17</f>
        <v>48</v>
      </c>
      <c r="J17" s="21">
        <f>SUM('76～77'!L19)-SUM('78～79'!E17)-SUM('78～79'!H17)</f>
        <v>89545</v>
      </c>
      <c r="K17" s="115">
        <v>50809</v>
      </c>
      <c r="L17" s="115">
        <v>38736</v>
      </c>
      <c r="M17" s="115">
        <v>2892</v>
      </c>
      <c r="N17" s="308">
        <v>0</v>
      </c>
      <c r="O17" s="309"/>
      <c r="P17" s="115">
        <v>0</v>
      </c>
      <c r="Q17" s="308">
        <v>0</v>
      </c>
      <c r="R17" s="309"/>
      <c r="S17" s="127">
        <v>0</v>
      </c>
      <c r="T17" s="129">
        <f>M17-P17-S17</f>
        <v>2892</v>
      </c>
    </row>
    <row r="18" spans="1:20" ht="51" customHeight="1">
      <c r="A18" s="272"/>
      <c r="B18" s="278"/>
      <c r="C18" s="6" t="s">
        <v>7</v>
      </c>
      <c r="D18" s="90">
        <f>SUM('76～77'!N20)+SUM('76～77'!Q20)</f>
        <v>1</v>
      </c>
      <c r="E18" s="21">
        <f>SUM('76～77'!P20)+SUM('76～77'!S20)</f>
        <v>2815</v>
      </c>
      <c r="F18" s="117">
        <v>0</v>
      </c>
      <c r="G18" s="115">
        <v>0</v>
      </c>
      <c r="H18" s="115">
        <v>0</v>
      </c>
      <c r="I18" s="115">
        <f>'[1]71（入力済）'!A19-'[1]71（入力済）'!F19-'[1]71（入力済）'!I19-'[1]72（入力済）'!F18</f>
        <v>69</v>
      </c>
      <c r="J18" s="21">
        <f>SUM('76～77'!L20)-SUM('78～79'!E18)-SUM('78～79'!H18)</f>
        <v>146412</v>
      </c>
      <c r="K18" s="117">
        <v>850</v>
      </c>
      <c r="L18" s="117">
        <v>145562</v>
      </c>
      <c r="M18" s="117">
        <v>3272</v>
      </c>
      <c r="N18" s="308">
        <v>0</v>
      </c>
      <c r="O18" s="309"/>
      <c r="P18" s="115">
        <v>0</v>
      </c>
      <c r="Q18" s="308">
        <v>0</v>
      </c>
      <c r="R18" s="309"/>
      <c r="S18" s="127">
        <v>0</v>
      </c>
      <c r="T18" s="128">
        <f>M18-P18-S18</f>
        <v>3272</v>
      </c>
    </row>
    <row r="19" spans="1:20" ht="51" customHeight="1">
      <c r="A19" s="272"/>
      <c r="B19" s="278"/>
      <c r="C19" s="160" t="s">
        <v>82</v>
      </c>
      <c r="D19" s="158">
        <f aca="true" t="shared" si="1" ref="D19:M19">SUM(D16:D18)</f>
        <v>49</v>
      </c>
      <c r="E19" s="139">
        <f t="shared" si="1"/>
        <v>175390</v>
      </c>
      <c r="F19" s="139">
        <f t="shared" si="1"/>
        <v>4</v>
      </c>
      <c r="G19" s="139">
        <f t="shared" si="1"/>
        <v>676</v>
      </c>
      <c r="H19" s="140">
        <f t="shared" si="1"/>
        <v>95</v>
      </c>
      <c r="I19" s="140">
        <f t="shared" si="1"/>
        <v>2173</v>
      </c>
      <c r="J19" s="140">
        <f t="shared" si="1"/>
        <v>4285369</v>
      </c>
      <c r="K19" s="139">
        <f t="shared" si="1"/>
        <v>4101071</v>
      </c>
      <c r="L19" s="139">
        <f t="shared" si="1"/>
        <v>184298</v>
      </c>
      <c r="M19" s="139">
        <f t="shared" si="1"/>
        <v>128593</v>
      </c>
      <c r="N19" s="314">
        <f>SUM(N16:O18)</f>
        <v>0</v>
      </c>
      <c r="O19" s="315"/>
      <c r="P19" s="140">
        <f>SUM(P16:P18)</f>
        <v>0</v>
      </c>
      <c r="Q19" s="314">
        <f>SUM(Q16:R18)</f>
        <v>1</v>
      </c>
      <c r="R19" s="315"/>
      <c r="S19" s="161">
        <f>SUM(S16:S18)</f>
        <v>20</v>
      </c>
      <c r="T19" s="162">
        <f>SUM(T16:T18)</f>
        <v>128573</v>
      </c>
    </row>
    <row r="20" spans="1:20" ht="51" customHeight="1">
      <c r="A20" s="273"/>
      <c r="B20" s="255" t="s">
        <v>8</v>
      </c>
      <c r="C20" s="256"/>
      <c r="D20" s="158">
        <f>D19+D15</f>
        <v>631</v>
      </c>
      <c r="E20" s="143">
        <f aca="true" t="shared" si="2" ref="E20:O20">E15+E19</f>
        <v>6166464</v>
      </c>
      <c r="F20" s="143">
        <f t="shared" si="2"/>
        <v>20</v>
      </c>
      <c r="G20" s="143">
        <f t="shared" si="2"/>
        <v>3208</v>
      </c>
      <c r="H20" s="143">
        <f t="shared" si="2"/>
        <v>3016</v>
      </c>
      <c r="I20" s="140">
        <f>I15+I19</f>
        <v>3296</v>
      </c>
      <c r="J20" s="140">
        <f>J15+J19</f>
        <v>9690397</v>
      </c>
      <c r="K20" s="143">
        <f t="shared" si="2"/>
        <v>8368328</v>
      </c>
      <c r="L20" s="143">
        <f t="shared" si="2"/>
        <v>1322069</v>
      </c>
      <c r="M20" s="143">
        <f t="shared" si="2"/>
        <v>291141</v>
      </c>
      <c r="N20" s="314">
        <f t="shared" si="2"/>
        <v>1</v>
      </c>
      <c r="O20" s="315">
        <f t="shared" si="2"/>
        <v>0</v>
      </c>
      <c r="P20" s="143">
        <f>P15+P19</f>
        <v>270</v>
      </c>
      <c r="Q20" s="314">
        <f>Q15+Q19</f>
        <v>3</v>
      </c>
      <c r="R20" s="315">
        <f>R15+R19</f>
        <v>0</v>
      </c>
      <c r="S20" s="163">
        <f>S15+S19</f>
        <v>368</v>
      </c>
      <c r="T20" s="144">
        <f>T15+T19</f>
        <v>290503</v>
      </c>
    </row>
    <row r="21" spans="1:20" ht="51" customHeight="1">
      <c r="A21" s="285" t="s">
        <v>151</v>
      </c>
      <c r="B21" s="274" t="s">
        <v>71</v>
      </c>
      <c r="C21" s="25" t="s">
        <v>5</v>
      </c>
      <c r="D21" s="90">
        <f>SUM('76～77'!N23)+SUM('76～77'!Q23)</f>
        <v>523</v>
      </c>
      <c r="E21" s="21">
        <f>SUM('76～77'!P23)+SUM('76～77'!S23)</f>
        <v>3660480</v>
      </c>
      <c r="F21" s="115">
        <v>13</v>
      </c>
      <c r="G21" s="115">
        <v>1726</v>
      </c>
      <c r="H21" s="115">
        <v>2958</v>
      </c>
      <c r="I21" s="115">
        <f>'[1]71（入力済）'!A22-'[1]71（入力済）'!F22-'[1]71（入力済）'!I22-'[1]72（入力済）'!F21</f>
        <v>1142</v>
      </c>
      <c r="J21" s="21">
        <f>SUM('76～77'!L23)-SUM('78～79'!E21)-SUM('78～79'!H21)</f>
        <v>3210422</v>
      </c>
      <c r="K21" s="115">
        <v>3210422</v>
      </c>
      <c r="L21" s="115">
        <v>0</v>
      </c>
      <c r="M21" s="115">
        <v>98861</v>
      </c>
      <c r="N21" s="308">
        <v>0</v>
      </c>
      <c r="O21" s="309"/>
      <c r="P21" s="115">
        <v>0</v>
      </c>
      <c r="Q21" s="308">
        <v>0</v>
      </c>
      <c r="R21" s="309"/>
      <c r="S21" s="127">
        <v>0</v>
      </c>
      <c r="T21" s="128">
        <f>M21-P21-S21</f>
        <v>98861</v>
      </c>
    </row>
    <row r="22" spans="1:20" ht="51" customHeight="1">
      <c r="A22" s="286"/>
      <c r="B22" s="275"/>
      <c r="C22" s="23" t="s">
        <v>6</v>
      </c>
      <c r="D22" s="90">
        <f>SUM('76～77'!N24)+SUM('76～77'!Q24)</f>
        <v>27</v>
      </c>
      <c r="E22" s="21">
        <f>SUM('76～77'!P24)+SUM('76～77'!S24)</f>
        <v>361022</v>
      </c>
      <c r="F22" s="115">
        <v>0</v>
      </c>
      <c r="G22" s="115">
        <v>0</v>
      </c>
      <c r="H22" s="115">
        <v>0</v>
      </c>
      <c r="I22" s="115">
        <f>'[1]71（入力済）'!A23-'[1]71（入力済）'!F23-'[1]71（入力済）'!I23-'[1]72（入力済）'!F22</f>
        <v>31</v>
      </c>
      <c r="J22" s="21">
        <f>SUM('76～77'!L24)-SUM('78～79'!E22)-SUM('78～79'!H22)</f>
        <v>541569</v>
      </c>
      <c r="K22" s="115">
        <v>93788</v>
      </c>
      <c r="L22" s="115">
        <v>447781</v>
      </c>
      <c r="M22" s="115">
        <v>18577</v>
      </c>
      <c r="N22" s="308">
        <v>0</v>
      </c>
      <c r="O22" s="309"/>
      <c r="P22" s="115">
        <v>0</v>
      </c>
      <c r="Q22" s="308">
        <v>0</v>
      </c>
      <c r="R22" s="309"/>
      <c r="S22" s="127">
        <v>0</v>
      </c>
      <c r="T22" s="128">
        <f aca="true" t="shared" si="3" ref="T22:T27">M22-P22-S22</f>
        <v>18577</v>
      </c>
    </row>
    <row r="23" spans="1:20" ht="51" customHeight="1">
      <c r="A23" s="286"/>
      <c r="B23" s="275"/>
      <c r="C23" s="94" t="s">
        <v>7</v>
      </c>
      <c r="D23" s="90">
        <f>SUM('76～77'!N25)+SUM('76～77'!Q25)</f>
        <v>14</v>
      </c>
      <c r="E23" s="21">
        <f>SUM('76～77'!P25)+SUM('76～77'!S25)</f>
        <v>150119</v>
      </c>
      <c r="F23" s="119">
        <v>0</v>
      </c>
      <c r="G23" s="115">
        <v>0</v>
      </c>
      <c r="H23" s="119">
        <v>0</v>
      </c>
      <c r="I23" s="115">
        <f>'[1]71（入力済）'!A24-'[1]71（入力済）'!F24-'[1]71（入力済）'!I24-'[1]72（入力済）'!F23</f>
        <v>577</v>
      </c>
      <c r="J23" s="21">
        <f>SUM('76～77'!L25)-SUM('78～79'!E23)-SUM('78～79'!H23)</f>
        <v>10299892</v>
      </c>
      <c r="K23" s="115">
        <v>123290</v>
      </c>
      <c r="L23" s="115">
        <v>10176602</v>
      </c>
      <c r="M23" s="119">
        <v>350519</v>
      </c>
      <c r="N23" s="308">
        <v>2</v>
      </c>
      <c r="O23" s="309"/>
      <c r="P23" s="119">
        <v>2540</v>
      </c>
      <c r="Q23" s="308">
        <v>1</v>
      </c>
      <c r="R23" s="309"/>
      <c r="S23" s="127">
        <v>3047</v>
      </c>
      <c r="T23" s="128">
        <f t="shared" si="3"/>
        <v>344932</v>
      </c>
    </row>
    <row r="24" spans="1:20" ht="51" customHeight="1">
      <c r="A24" s="286"/>
      <c r="B24" s="276"/>
      <c r="C24" s="164" t="s">
        <v>82</v>
      </c>
      <c r="D24" s="165">
        <f>SUM(D21:D23)</f>
        <v>564</v>
      </c>
      <c r="E24" s="146">
        <f>SUM(E21:E23)</f>
        <v>4171621</v>
      </c>
      <c r="F24" s="136">
        <f aca="true" t="shared" si="4" ref="F24:M24">SUM(F21:F23)</f>
        <v>13</v>
      </c>
      <c r="G24" s="146">
        <f t="shared" si="4"/>
        <v>1726</v>
      </c>
      <c r="H24" s="139">
        <f t="shared" si="4"/>
        <v>2958</v>
      </c>
      <c r="I24" s="140">
        <f t="shared" si="4"/>
        <v>1750</v>
      </c>
      <c r="J24" s="140">
        <f t="shared" si="4"/>
        <v>14051883</v>
      </c>
      <c r="K24" s="146">
        <f t="shared" si="4"/>
        <v>3427500</v>
      </c>
      <c r="L24" s="146">
        <f t="shared" si="4"/>
        <v>10624383</v>
      </c>
      <c r="M24" s="146">
        <f t="shared" si="4"/>
        <v>467957</v>
      </c>
      <c r="N24" s="316">
        <f>SUM(N21:O23)</f>
        <v>2</v>
      </c>
      <c r="O24" s="317"/>
      <c r="P24" s="139">
        <f>SUM(P21:P23)</f>
        <v>2540</v>
      </c>
      <c r="Q24" s="316">
        <f>SUM(Q21:R23)</f>
        <v>1</v>
      </c>
      <c r="R24" s="317"/>
      <c r="S24" s="161">
        <f>SUM(S21:S23)</f>
        <v>3047</v>
      </c>
      <c r="T24" s="141">
        <f>SUM(T21:T23)</f>
        <v>462370</v>
      </c>
    </row>
    <row r="25" spans="1:20" ht="51" customHeight="1">
      <c r="A25" s="286"/>
      <c r="B25" s="277" t="s">
        <v>73</v>
      </c>
      <c r="C25" s="91" t="s">
        <v>5</v>
      </c>
      <c r="D25" s="90">
        <f>SUM('76～77'!N27)+SUM('76～77'!Q27)</f>
        <v>56</v>
      </c>
      <c r="E25" s="21">
        <f>SUM('76～77'!P27)+SUM('76～77'!S27)</f>
        <v>229348</v>
      </c>
      <c r="F25" s="119">
        <v>11</v>
      </c>
      <c r="G25" s="119">
        <v>823</v>
      </c>
      <c r="H25" s="115">
        <v>521</v>
      </c>
      <c r="I25" s="115">
        <f>'[1]71（入力済）'!A26-'[1]71（入力済）'!F26-'[1]71（入力済）'!I26-'[1]72（入力済）'!F25</f>
        <v>1154</v>
      </c>
      <c r="J25" s="21">
        <f>SUM('76～77'!L27)-SUM('78～79'!E25)-SUM('78～79'!H25)</f>
        <v>5602922</v>
      </c>
      <c r="K25" s="119">
        <v>5602922</v>
      </c>
      <c r="L25" s="119">
        <v>0</v>
      </c>
      <c r="M25" s="119">
        <v>169115</v>
      </c>
      <c r="N25" s="318">
        <v>0</v>
      </c>
      <c r="O25" s="319"/>
      <c r="P25" s="115">
        <v>0</v>
      </c>
      <c r="Q25" s="318">
        <v>0</v>
      </c>
      <c r="R25" s="319"/>
      <c r="S25" s="127">
        <v>0</v>
      </c>
      <c r="T25" s="128">
        <f t="shared" si="3"/>
        <v>169115</v>
      </c>
    </row>
    <row r="26" spans="1:20" ht="51" customHeight="1">
      <c r="A26" s="286"/>
      <c r="B26" s="278"/>
      <c r="C26" s="23" t="s">
        <v>6</v>
      </c>
      <c r="D26" s="90">
        <f>SUM('76～77'!N28)+SUM('76～77'!Q28)</f>
        <v>5</v>
      </c>
      <c r="E26" s="21">
        <f>SUM('76～77'!P28)+SUM('76～77'!S28)</f>
        <v>31472</v>
      </c>
      <c r="F26" s="119">
        <v>0</v>
      </c>
      <c r="G26" s="115">
        <v>0</v>
      </c>
      <c r="H26" s="115">
        <v>0</v>
      </c>
      <c r="I26" s="115">
        <f>'[1]71（入力済）'!A27-'[1]71（入力済）'!F27-'[1]71（入力済）'!I27-'[1]72（入力済）'!F26</f>
        <v>76</v>
      </c>
      <c r="J26" s="21">
        <f>SUM('76～77'!L28)-SUM('78～79'!E26)-SUM('78～79'!H26)</f>
        <v>2005359</v>
      </c>
      <c r="K26" s="115">
        <v>1287573</v>
      </c>
      <c r="L26" s="115">
        <v>717786</v>
      </c>
      <c r="M26" s="119">
        <v>64400</v>
      </c>
      <c r="N26" s="318">
        <v>0</v>
      </c>
      <c r="O26" s="319"/>
      <c r="P26" s="115">
        <v>0</v>
      </c>
      <c r="Q26" s="318">
        <v>0</v>
      </c>
      <c r="R26" s="319"/>
      <c r="S26" s="127">
        <v>0</v>
      </c>
      <c r="T26" s="128">
        <f t="shared" si="3"/>
        <v>64400</v>
      </c>
    </row>
    <row r="27" spans="1:20" ht="51" customHeight="1">
      <c r="A27" s="286"/>
      <c r="B27" s="278"/>
      <c r="C27" s="25" t="s">
        <v>7</v>
      </c>
      <c r="D27" s="90">
        <f>SUM('76～77'!N29)+SUM('76～77'!Q29)</f>
        <v>5</v>
      </c>
      <c r="E27" s="21">
        <f>SUM('76～77'!P29)+SUM('76～77'!S29)</f>
        <v>168420</v>
      </c>
      <c r="F27" s="115">
        <v>0</v>
      </c>
      <c r="G27" s="119">
        <v>0</v>
      </c>
      <c r="H27" s="119">
        <v>0</v>
      </c>
      <c r="I27" s="115">
        <f>'[1]71（入力済）'!A28-'[1]71（入力済）'!F28-'[1]71（入力済）'!I28-'[1]72（入力済）'!F27</f>
        <v>408</v>
      </c>
      <c r="J27" s="21">
        <f>SUM('76～77'!L29)-SUM('78～79'!E27)-SUM('78～79'!H27)</f>
        <v>9862238</v>
      </c>
      <c r="K27" s="115">
        <v>159715</v>
      </c>
      <c r="L27" s="115">
        <v>9702523</v>
      </c>
      <c r="M27" s="115">
        <v>318024</v>
      </c>
      <c r="N27" s="318">
        <v>0</v>
      </c>
      <c r="O27" s="319"/>
      <c r="P27" s="119">
        <v>0</v>
      </c>
      <c r="Q27" s="318">
        <v>0</v>
      </c>
      <c r="R27" s="319"/>
      <c r="S27" s="127">
        <v>0</v>
      </c>
      <c r="T27" s="128">
        <f t="shared" si="3"/>
        <v>318024</v>
      </c>
    </row>
    <row r="28" spans="1:20" ht="51" customHeight="1">
      <c r="A28" s="286"/>
      <c r="B28" s="288"/>
      <c r="C28" s="160" t="s">
        <v>82</v>
      </c>
      <c r="D28" s="146">
        <f>SUM(D25:D27)</f>
        <v>66</v>
      </c>
      <c r="E28" s="136">
        <f aca="true" t="shared" si="5" ref="E28:M28">SUM(E25:E27)</f>
        <v>429240</v>
      </c>
      <c r="F28" s="136">
        <f t="shared" si="5"/>
        <v>11</v>
      </c>
      <c r="G28" s="146">
        <f t="shared" si="5"/>
        <v>823</v>
      </c>
      <c r="H28" s="140">
        <f t="shared" si="5"/>
        <v>521</v>
      </c>
      <c r="I28" s="140">
        <f t="shared" si="5"/>
        <v>1638</v>
      </c>
      <c r="J28" s="140">
        <f t="shared" si="5"/>
        <v>17470519</v>
      </c>
      <c r="K28" s="136">
        <f t="shared" si="5"/>
        <v>7050210</v>
      </c>
      <c r="L28" s="136">
        <f t="shared" si="5"/>
        <v>10420309</v>
      </c>
      <c r="M28" s="136">
        <f t="shared" si="5"/>
        <v>551539</v>
      </c>
      <c r="N28" s="320">
        <f>SUM(N25:O27)</f>
        <v>0</v>
      </c>
      <c r="O28" s="321"/>
      <c r="P28" s="140">
        <f>SUM(P25:P27)</f>
        <v>0</v>
      </c>
      <c r="Q28" s="320">
        <f>SUM(Q25:R27)</f>
        <v>0</v>
      </c>
      <c r="R28" s="321"/>
      <c r="S28" s="161">
        <f>SUM(S25:S27)</f>
        <v>0</v>
      </c>
      <c r="T28" s="141">
        <f>SUM(T25:T27)</f>
        <v>551539</v>
      </c>
    </row>
    <row r="29" spans="1:20" ht="51" customHeight="1">
      <c r="A29" s="287"/>
      <c r="B29" s="255" t="s">
        <v>223</v>
      </c>
      <c r="C29" s="256"/>
      <c r="D29" s="146">
        <f>D24+D28</f>
        <v>630</v>
      </c>
      <c r="E29" s="146">
        <f aca="true" t="shared" si="6" ref="E29:M29">E24+E28</f>
        <v>4600861</v>
      </c>
      <c r="F29" s="145">
        <f t="shared" si="6"/>
        <v>24</v>
      </c>
      <c r="G29" s="140">
        <f t="shared" si="6"/>
        <v>2549</v>
      </c>
      <c r="H29" s="140">
        <f t="shared" si="6"/>
        <v>3479</v>
      </c>
      <c r="I29" s="140">
        <f t="shared" si="6"/>
        <v>3388</v>
      </c>
      <c r="J29" s="140">
        <f t="shared" si="6"/>
        <v>31522402</v>
      </c>
      <c r="K29" s="146">
        <f t="shared" si="6"/>
        <v>10477710</v>
      </c>
      <c r="L29" s="146">
        <f t="shared" si="6"/>
        <v>21044692</v>
      </c>
      <c r="M29" s="146">
        <f t="shared" si="6"/>
        <v>1019496</v>
      </c>
      <c r="N29" s="316">
        <f aca="true" t="shared" si="7" ref="N29:T29">N24+N28</f>
        <v>2</v>
      </c>
      <c r="O29" s="317"/>
      <c r="P29" s="140">
        <f t="shared" si="7"/>
        <v>2540</v>
      </c>
      <c r="Q29" s="316">
        <f>Q24+Q28</f>
        <v>1</v>
      </c>
      <c r="R29" s="317"/>
      <c r="S29" s="161">
        <f t="shared" si="7"/>
        <v>3047</v>
      </c>
      <c r="T29" s="141">
        <f t="shared" si="7"/>
        <v>1013909</v>
      </c>
    </row>
    <row r="30" spans="1:20" ht="57.75" customHeight="1" thickBot="1">
      <c r="A30" s="234" t="s">
        <v>11</v>
      </c>
      <c r="B30" s="235"/>
      <c r="C30" s="236"/>
      <c r="D30" s="152">
        <f aca="true" t="shared" si="8" ref="D30:M30">D20+D29</f>
        <v>1261</v>
      </c>
      <c r="E30" s="153">
        <f t="shared" si="8"/>
        <v>10767325</v>
      </c>
      <c r="F30" s="153">
        <f t="shared" si="8"/>
        <v>44</v>
      </c>
      <c r="G30" s="153">
        <f t="shared" si="8"/>
        <v>5757</v>
      </c>
      <c r="H30" s="153">
        <f t="shared" si="8"/>
        <v>6495</v>
      </c>
      <c r="I30" s="153">
        <f t="shared" si="8"/>
        <v>6684</v>
      </c>
      <c r="J30" s="152">
        <f t="shared" si="8"/>
        <v>41212799</v>
      </c>
      <c r="K30" s="152">
        <f t="shared" si="8"/>
        <v>18846038</v>
      </c>
      <c r="L30" s="152">
        <f t="shared" si="8"/>
        <v>22366761</v>
      </c>
      <c r="M30" s="152">
        <f t="shared" si="8"/>
        <v>1310637</v>
      </c>
      <c r="N30" s="322">
        <f aca="true" t="shared" si="9" ref="N30:T30">N20+N29</f>
        <v>3</v>
      </c>
      <c r="O30" s="323"/>
      <c r="P30" s="153">
        <f t="shared" si="9"/>
        <v>2810</v>
      </c>
      <c r="Q30" s="322">
        <f>Q20+Q29</f>
        <v>4</v>
      </c>
      <c r="R30" s="323"/>
      <c r="S30" s="166">
        <f t="shared" si="9"/>
        <v>3415</v>
      </c>
      <c r="T30" s="167">
        <f t="shared" si="9"/>
        <v>1304412</v>
      </c>
    </row>
  </sheetData>
  <mergeCells count="59">
    <mergeCell ref="N29:O29"/>
    <mergeCell ref="Q29:R29"/>
    <mergeCell ref="N30:O30"/>
    <mergeCell ref="Q30:R30"/>
    <mergeCell ref="N27:O27"/>
    <mergeCell ref="Q27:R27"/>
    <mergeCell ref="N28:O28"/>
    <mergeCell ref="Q28:R28"/>
    <mergeCell ref="N25:O25"/>
    <mergeCell ref="Q25:R25"/>
    <mergeCell ref="N26:O26"/>
    <mergeCell ref="Q26:R26"/>
    <mergeCell ref="N23:O23"/>
    <mergeCell ref="Q23:R23"/>
    <mergeCell ref="N24:O24"/>
    <mergeCell ref="Q24:R24"/>
    <mergeCell ref="N21:O21"/>
    <mergeCell ref="Q21:R21"/>
    <mergeCell ref="N22:O22"/>
    <mergeCell ref="Q22:R22"/>
    <mergeCell ref="N19:O19"/>
    <mergeCell ref="Q19:R19"/>
    <mergeCell ref="N20:O20"/>
    <mergeCell ref="Q20:R20"/>
    <mergeCell ref="N17:O17"/>
    <mergeCell ref="Q17:R17"/>
    <mergeCell ref="N18:O18"/>
    <mergeCell ref="Q18:R18"/>
    <mergeCell ref="N15:O15"/>
    <mergeCell ref="Q15:R15"/>
    <mergeCell ref="N16:O16"/>
    <mergeCell ref="Q16:R16"/>
    <mergeCell ref="N13:O13"/>
    <mergeCell ref="Q13:R13"/>
    <mergeCell ref="N14:O14"/>
    <mergeCell ref="Q14:R14"/>
    <mergeCell ref="N10:O11"/>
    <mergeCell ref="Q10:R11"/>
    <mergeCell ref="N12:O12"/>
    <mergeCell ref="Q12:R12"/>
    <mergeCell ref="N7:P8"/>
    <mergeCell ref="Q7:S8"/>
    <mergeCell ref="N9:P9"/>
    <mergeCell ref="Q9:S9"/>
    <mergeCell ref="I7:L8"/>
    <mergeCell ref="A30:C30"/>
    <mergeCell ref="A21:A29"/>
    <mergeCell ref="B21:B24"/>
    <mergeCell ref="B25:B28"/>
    <mergeCell ref="B29:C29"/>
    <mergeCell ref="K10:L10"/>
    <mergeCell ref="A5:C6"/>
    <mergeCell ref="B20:C20"/>
    <mergeCell ref="D7:E7"/>
    <mergeCell ref="F7:H8"/>
    <mergeCell ref="A7:C11"/>
    <mergeCell ref="A12:A20"/>
    <mergeCell ref="B12:B15"/>
    <mergeCell ref="B16:B1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9"/>
  <sheetViews>
    <sheetView view="pageBreakPreview" zoomScaleSheetLayoutView="100" workbookViewId="0" topLeftCell="A1">
      <selection activeCell="G23" sqref="G23:K23"/>
    </sheetView>
  </sheetViews>
  <sheetFormatPr defaultColWidth="9.00390625" defaultRowHeight="13.5"/>
  <cols>
    <col min="1" max="2" width="2.75390625" style="0" customWidth="1"/>
    <col min="3" max="3" width="18.50390625" style="0" customWidth="1"/>
    <col min="4" max="4" width="4.50390625" style="0" customWidth="1"/>
    <col min="5" max="5" width="8.50390625" style="0" customWidth="1"/>
    <col min="6" max="6" width="3.875" style="0" customWidth="1"/>
    <col min="7" max="7" width="0.875" style="0" customWidth="1"/>
    <col min="8" max="8" width="3.375" style="0" customWidth="1"/>
    <col min="9" max="9" width="4.75390625" style="0" customWidth="1"/>
    <col min="10" max="10" width="4.00390625" style="0" customWidth="1"/>
    <col min="11" max="11" width="3.625" style="0" customWidth="1"/>
    <col min="12" max="12" width="4.375" style="0" customWidth="1"/>
    <col min="13" max="13" width="3.875" style="0" customWidth="1"/>
    <col min="14" max="14" width="8.00390625" style="0" customWidth="1"/>
    <col min="15" max="15" width="4.00390625" style="0" customWidth="1"/>
    <col min="16" max="16" width="9.50390625" style="0" customWidth="1"/>
    <col min="17" max="18" width="2.625" style="0" customWidth="1"/>
    <col min="19" max="19" width="2.25390625" style="0" customWidth="1"/>
    <col min="20" max="20" width="11.25390625" style="0" customWidth="1"/>
    <col min="21" max="21" width="5.125" style="0" customWidth="1"/>
    <col min="22" max="22" width="5.375" style="0" customWidth="1"/>
    <col min="23" max="23" width="7.50390625" style="0" customWidth="1"/>
    <col min="24" max="25" width="2.625" style="0" customWidth="1"/>
    <col min="26" max="26" width="3.25390625" style="0" customWidth="1"/>
    <col min="27" max="27" width="2.625" style="0" customWidth="1"/>
    <col min="28" max="28" width="7.50390625" style="0" customWidth="1"/>
    <col min="29" max="29" width="4.875" style="0" customWidth="1"/>
    <col min="30" max="30" width="4.25390625" style="0" customWidth="1"/>
    <col min="32" max="32" width="4.875" style="0" customWidth="1"/>
    <col min="33" max="33" width="4.25390625" style="0" customWidth="1"/>
    <col min="35" max="35" width="2.875" style="0" customWidth="1"/>
    <col min="36" max="36" width="3.00390625" style="0" customWidth="1"/>
    <col min="37" max="37" width="12.00390625" style="0" customWidth="1"/>
  </cols>
  <sheetData>
    <row r="2" ht="14.25">
      <c r="A2" s="2"/>
    </row>
    <row r="3" ht="11.25" customHeight="1">
      <c r="A3" s="1"/>
    </row>
    <row r="4" spans="1:20" ht="20.25" customHeight="1" thickBot="1">
      <c r="A4" s="9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48" customHeight="1">
      <c r="A5" s="343" t="s">
        <v>171</v>
      </c>
      <c r="B5" s="344"/>
      <c r="C5" s="344"/>
      <c r="D5" s="353" t="s">
        <v>85</v>
      </c>
      <c r="E5" s="354"/>
      <c r="F5" s="355" t="s">
        <v>162</v>
      </c>
      <c r="G5" s="356"/>
      <c r="H5" s="356"/>
      <c r="I5" s="356"/>
      <c r="J5" s="355" t="s">
        <v>161</v>
      </c>
      <c r="K5" s="356"/>
      <c r="L5" s="356"/>
      <c r="M5" s="355" t="s">
        <v>163</v>
      </c>
      <c r="N5" s="356"/>
      <c r="O5" s="355" t="s">
        <v>164</v>
      </c>
      <c r="P5" s="356"/>
      <c r="Q5" s="357" t="s">
        <v>165</v>
      </c>
      <c r="R5" s="356"/>
      <c r="S5" s="356"/>
      <c r="T5" s="356"/>
      <c r="U5" s="346" t="s">
        <v>96</v>
      </c>
      <c r="V5" s="347"/>
      <c r="W5" s="347"/>
      <c r="X5" s="351" t="s">
        <v>97</v>
      </c>
      <c r="Y5" s="352"/>
      <c r="Z5" s="352"/>
      <c r="AA5" s="352"/>
      <c r="AB5" s="352"/>
      <c r="AC5" s="351" t="s">
        <v>98</v>
      </c>
      <c r="AD5" s="352"/>
      <c r="AE5" s="352"/>
      <c r="AF5" s="351" t="s">
        <v>99</v>
      </c>
      <c r="AG5" s="352"/>
      <c r="AH5" s="352"/>
      <c r="AI5" s="351" t="s">
        <v>202</v>
      </c>
      <c r="AJ5" s="352"/>
      <c r="AK5" s="358"/>
    </row>
    <row r="6" spans="1:37" ht="33" customHeight="1">
      <c r="A6" s="336"/>
      <c r="B6" s="345"/>
      <c r="C6" s="345"/>
      <c r="D6" s="42" t="s">
        <v>86</v>
      </c>
      <c r="E6" s="43" t="s">
        <v>87</v>
      </c>
      <c r="F6" s="337" t="s">
        <v>86</v>
      </c>
      <c r="G6" s="337"/>
      <c r="H6" s="341" t="s">
        <v>87</v>
      </c>
      <c r="I6" s="341"/>
      <c r="J6" s="42" t="s">
        <v>86</v>
      </c>
      <c r="K6" s="341" t="s">
        <v>87</v>
      </c>
      <c r="L6" s="341"/>
      <c r="M6" s="44" t="s">
        <v>12</v>
      </c>
      <c r="N6" s="100" t="s">
        <v>160</v>
      </c>
      <c r="O6" s="44" t="s">
        <v>12</v>
      </c>
      <c r="P6" s="101" t="s">
        <v>88</v>
      </c>
      <c r="Q6" s="337" t="s">
        <v>166</v>
      </c>
      <c r="R6" s="350"/>
      <c r="S6" s="341" t="s">
        <v>201</v>
      </c>
      <c r="T6" s="342"/>
      <c r="U6" s="41" t="s">
        <v>52</v>
      </c>
      <c r="V6" s="359" t="s">
        <v>198</v>
      </c>
      <c r="W6" s="360"/>
      <c r="X6" s="361" t="s">
        <v>52</v>
      </c>
      <c r="Y6" s="361"/>
      <c r="Z6" s="359" t="s">
        <v>200</v>
      </c>
      <c r="AA6" s="360"/>
      <c r="AB6" s="360"/>
      <c r="AC6" s="41" t="s">
        <v>52</v>
      </c>
      <c r="AD6" s="359" t="s">
        <v>198</v>
      </c>
      <c r="AE6" s="360"/>
      <c r="AF6" s="41" t="s">
        <v>52</v>
      </c>
      <c r="AG6" s="359" t="s">
        <v>198</v>
      </c>
      <c r="AH6" s="360"/>
      <c r="AI6" s="361" t="s">
        <v>52</v>
      </c>
      <c r="AJ6" s="361"/>
      <c r="AK6" s="45" t="s">
        <v>199</v>
      </c>
    </row>
    <row r="7" spans="1:37" ht="24.75" customHeight="1">
      <c r="A7" s="335" t="s">
        <v>94</v>
      </c>
      <c r="B7" s="337" t="s">
        <v>169</v>
      </c>
      <c r="C7" s="102" t="s">
        <v>167</v>
      </c>
      <c r="D7" s="104">
        <v>0</v>
      </c>
      <c r="E7" s="105">
        <v>0</v>
      </c>
      <c r="F7" s="328">
        <v>0</v>
      </c>
      <c r="G7" s="329"/>
      <c r="H7" s="328">
        <v>0</v>
      </c>
      <c r="I7" s="329"/>
      <c r="J7" s="104">
        <v>1</v>
      </c>
      <c r="K7" s="328">
        <v>197</v>
      </c>
      <c r="L7" s="329"/>
      <c r="M7" s="105">
        <v>1</v>
      </c>
      <c r="N7" s="104">
        <v>259</v>
      </c>
      <c r="O7" s="104">
        <v>13</v>
      </c>
      <c r="P7" s="104">
        <v>5008</v>
      </c>
      <c r="Q7" s="334">
        <v>370</v>
      </c>
      <c r="R7" s="329"/>
      <c r="S7" s="328">
        <v>743424</v>
      </c>
      <c r="T7" s="329"/>
      <c r="U7" s="104">
        <v>23</v>
      </c>
      <c r="V7" s="328">
        <v>88285</v>
      </c>
      <c r="W7" s="329"/>
      <c r="X7" s="328">
        <v>3</v>
      </c>
      <c r="Y7" s="329"/>
      <c r="Z7" s="328">
        <v>13117</v>
      </c>
      <c r="AA7" s="329"/>
      <c r="AB7" s="329"/>
      <c r="AC7" s="104">
        <v>820</v>
      </c>
      <c r="AD7" s="328">
        <v>6233174</v>
      </c>
      <c r="AE7" s="329"/>
      <c r="AF7" s="104">
        <v>61</v>
      </c>
      <c r="AG7" s="328">
        <v>634492</v>
      </c>
      <c r="AH7" s="329"/>
      <c r="AI7" s="328">
        <v>31</v>
      </c>
      <c r="AJ7" s="329"/>
      <c r="AK7" s="106">
        <v>354589</v>
      </c>
    </row>
    <row r="8" spans="1:37" ht="24.75" customHeight="1">
      <c r="A8" s="336"/>
      <c r="B8" s="338"/>
      <c r="C8" s="102" t="s">
        <v>168</v>
      </c>
      <c r="D8" s="105">
        <v>0</v>
      </c>
      <c r="E8" s="105">
        <v>0</v>
      </c>
      <c r="F8" s="328">
        <v>0</v>
      </c>
      <c r="G8" s="329"/>
      <c r="H8" s="328">
        <v>0</v>
      </c>
      <c r="I8" s="329"/>
      <c r="J8" s="104">
        <v>0</v>
      </c>
      <c r="K8" s="328">
        <v>0</v>
      </c>
      <c r="L8" s="329"/>
      <c r="M8" s="104">
        <v>0</v>
      </c>
      <c r="N8" s="104">
        <v>0</v>
      </c>
      <c r="O8" s="104">
        <v>1</v>
      </c>
      <c r="P8" s="104">
        <v>344</v>
      </c>
      <c r="Q8" s="328">
        <v>6</v>
      </c>
      <c r="R8" s="329"/>
      <c r="S8" s="334">
        <v>10770</v>
      </c>
      <c r="T8" s="329"/>
      <c r="U8" s="104">
        <v>2</v>
      </c>
      <c r="V8" s="328">
        <v>7544</v>
      </c>
      <c r="W8" s="329"/>
      <c r="X8" s="328">
        <v>0</v>
      </c>
      <c r="Y8" s="329"/>
      <c r="Z8" s="328">
        <v>0</v>
      </c>
      <c r="AA8" s="329"/>
      <c r="AB8" s="329"/>
      <c r="AC8" s="104">
        <v>16</v>
      </c>
      <c r="AD8" s="328">
        <v>129077</v>
      </c>
      <c r="AE8" s="329"/>
      <c r="AF8" s="104">
        <v>3</v>
      </c>
      <c r="AG8" s="328">
        <v>31240</v>
      </c>
      <c r="AH8" s="329"/>
      <c r="AI8" s="328">
        <v>3</v>
      </c>
      <c r="AJ8" s="329"/>
      <c r="AK8" s="106">
        <v>33735</v>
      </c>
    </row>
    <row r="9" spans="1:37" ht="24.75" customHeight="1">
      <c r="A9" s="336"/>
      <c r="B9" s="338"/>
      <c r="C9" s="103" t="s">
        <v>7</v>
      </c>
      <c r="D9" s="105">
        <v>1</v>
      </c>
      <c r="E9" s="105">
        <v>60</v>
      </c>
      <c r="F9" s="334">
        <v>1</v>
      </c>
      <c r="G9" s="329"/>
      <c r="H9" s="328">
        <v>179</v>
      </c>
      <c r="I9" s="329"/>
      <c r="J9" s="105">
        <v>2</v>
      </c>
      <c r="K9" s="334">
        <v>400</v>
      </c>
      <c r="L9" s="329"/>
      <c r="M9" s="104">
        <v>5</v>
      </c>
      <c r="N9" s="104">
        <v>1369</v>
      </c>
      <c r="O9" s="104">
        <v>14</v>
      </c>
      <c r="P9" s="104">
        <v>5469</v>
      </c>
      <c r="Q9" s="328">
        <v>131</v>
      </c>
      <c r="R9" s="329"/>
      <c r="S9" s="334">
        <v>225895</v>
      </c>
      <c r="T9" s="329"/>
      <c r="U9" s="104">
        <v>13</v>
      </c>
      <c r="V9" s="328">
        <v>50387</v>
      </c>
      <c r="W9" s="329"/>
      <c r="X9" s="328">
        <v>6</v>
      </c>
      <c r="Y9" s="329"/>
      <c r="Z9" s="328">
        <v>26135</v>
      </c>
      <c r="AA9" s="329"/>
      <c r="AB9" s="329"/>
      <c r="AC9" s="104">
        <v>41</v>
      </c>
      <c r="AD9" s="328">
        <v>274077</v>
      </c>
      <c r="AE9" s="329"/>
      <c r="AF9" s="104">
        <v>2</v>
      </c>
      <c r="AG9" s="328">
        <v>20918</v>
      </c>
      <c r="AH9" s="329"/>
      <c r="AI9" s="328">
        <v>3</v>
      </c>
      <c r="AJ9" s="329"/>
      <c r="AK9" s="106">
        <v>35347</v>
      </c>
    </row>
    <row r="10" spans="1:37" ht="24.75" customHeight="1">
      <c r="A10" s="336"/>
      <c r="B10" s="339" t="s">
        <v>170</v>
      </c>
      <c r="C10" s="102" t="s">
        <v>167</v>
      </c>
      <c r="D10" s="104">
        <v>148</v>
      </c>
      <c r="E10" s="104">
        <v>7352</v>
      </c>
      <c r="F10" s="328">
        <v>51</v>
      </c>
      <c r="G10" s="329"/>
      <c r="H10" s="328">
        <v>7411</v>
      </c>
      <c r="I10" s="329"/>
      <c r="J10" s="104">
        <v>48</v>
      </c>
      <c r="K10" s="328">
        <v>9841</v>
      </c>
      <c r="L10" s="329"/>
      <c r="M10" s="104">
        <v>67</v>
      </c>
      <c r="N10" s="104">
        <v>17784</v>
      </c>
      <c r="O10" s="105">
        <v>151</v>
      </c>
      <c r="P10" s="105">
        <v>59726</v>
      </c>
      <c r="Q10" s="334">
        <v>2053</v>
      </c>
      <c r="R10" s="329"/>
      <c r="S10" s="328">
        <v>3444933</v>
      </c>
      <c r="T10" s="329"/>
      <c r="U10" s="104">
        <v>239</v>
      </c>
      <c r="V10" s="328">
        <v>915078</v>
      </c>
      <c r="W10" s="329"/>
      <c r="X10" s="328">
        <v>97</v>
      </c>
      <c r="Y10" s="329"/>
      <c r="Z10" s="328">
        <v>422578</v>
      </c>
      <c r="AA10" s="329"/>
      <c r="AB10" s="329"/>
      <c r="AC10" s="104">
        <v>459</v>
      </c>
      <c r="AD10" s="328">
        <v>2746662</v>
      </c>
      <c r="AE10" s="329"/>
      <c r="AF10" s="104">
        <v>13</v>
      </c>
      <c r="AG10" s="328">
        <v>135703</v>
      </c>
      <c r="AH10" s="329"/>
      <c r="AI10" s="328">
        <v>13</v>
      </c>
      <c r="AJ10" s="329"/>
      <c r="AK10" s="106">
        <v>149762</v>
      </c>
    </row>
    <row r="11" spans="1:37" ht="24.75" customHeight="1">
      <c r="A11" s="336"/>
      <c r="B11" s="338"/>
      <c r="C11" s="102" t="s">
        <v>168</v>
      </c>
      <c r="D11" s="104">
        <v>2</v>
      </c>
      <c r="E11" s="104">
        <v>79</v>
      </c>
      <c r="F11" s="328">
        <v>0</v>
      </c>
      <c r="G11" s="329"/>
      <c r="H11" s="334">
        <v>0</v>
      </c>
      <c r="I11" s="329"/>
      <c r="J11" s="105">
        <v>1</v>
      </c>
      <c r="K11" s="328">
        <v>192</v>
      </c>
      <c r="L11" s="329"/>
      <c r="M11" s="104">
        <v>3</v>
      </c>
      <c r="N11" s="104">
        <v>883</v>
      </c>
      <c r="O11" s="104">
        <v>2</v>
      </c>
      <c r="P11" s="104">
        <v>862</v>
      </c>
      <c r="Q11" s="328">
        <v>32</v>
      </c>
      <c r="R11" s="329"/>
      <c r="S11" s="328">
        <v>39508</v>
      </c>
      <c r="T11" s="329"/>
      <c r="U11" s="104">
        <v>1</v>
      </c>
      <c r="V11" s="328">
        <v>3686</v>
      </c>
      <c r="W11" s="329"/>
      <c r="X11" s="328">
        <v>0</v>
      </c>
      <c r="Y11" s="329"/>
      <c r="Z11" s="328">
        <v>0</v>
      </c>
      <c r="AA11" s="329"/>
      <c r="AB11" s="329"/>
      <c r="AC11" s="104">
        <v>8</v>
      </c>
      <c r="AD11" s="328">
        <v>54453</v>
      </c>
      <c r="AE11" s="329"/>
      <c r="AF11" s="104">
        <v>0</v>
      </c>
      <c r="AG11" s="328">
        <v>0</v>
      </c>
      <c r="AH11" s="329"/>
      <c r="AI11" s="328">
        <v>0</v>
      </c>
      <c r="AJ11" s="329"/>
      <c r="AK11" s="106">
        <v>0</v>
      </c>
    </row>
    <row r="12" spans="1:37" ht="24.75" customHeight="1">
      <c r="A12" s="336"/>
      <c r="B12" s="338"/>
      <c r="C12" s="103" t="s">
        <v>7</v>
      </c>
      <c r="D12" s="104">
        <v>16</v>
      </c>
      <c r="E12" s="104">
        <v>331</v>
      </c>
      <c r="F12" s="328">
        <v>9</v>
      </c>
      <c r="G12" s="329"/>
      <c r="H12" s="328">
        <v>1559</v>
      </c>
      <c r="I12" s="329"/>
      <c r="J12" s="104">
        <v>2</v>
      </c>
      <c r="K12" s="328">
        <v>435</v>
      </c>
      <c r="L12" s="329"/>
      <c r="M12" s="104">
        <v>4</v>
      </c>
      <c r="N12" s="104">
        <v>1013</v>
      </c>
      <c r="O12" s="104">
        <v>14</v>
      </c>
      <c r="P12" s="104">
        <v>5834</v>
      </c>
      <c r="Q12" s="328">
        <v>24</v>
      </c>
      <c r="R12" s="329"/>
      <c r="S12" s="328">
        <v>83762</v>
      </c>
      <c r="T12" s="329"/>
      <c r="U12" s="104">
        <v>1</v>
      </c>
      <c r="V12" s="328">
        <v>4072</v>
      </c>
      <c r="W12" s="329"/>
      <c r="X12" s="328">
        <v>1</v>
      </c>
      <c r="Y12" s="329"/>
      <c r="Z12" s="328">
        <v>4247</v>
      </c>
      <c r="AA12" s="329"/>
      <c r="AB12" s="329"/>
      <c r="AC12" s="104">
        <v>5</v>
      </c>
      <c r="AD12" s="328">
        <v>48305</v>
      </c>
      <c r="AE12" s="329"/>
      <c r="AF12" s="104">
        <v>0</v>
      </c>
      <c r="AG12" s="328">
        <v>0</v>
      </c>
      <c r="AH12" s="329"/>
      <c r="AI12" s="328">
        <v>0</v>
      </c>
      <c r="AJ12" s="329"/>
      <c r="AK12" s="106">
        <v>0</v>
      </c>
    </row>
    <row r="13" spans="1:37" ht="24.75" customHeight="1">
      <c r="A13" s="336"/>
      <c r="B13" s="330" t="s">
        <v>13</v>
      </c>
      <c r="C13" s="331"/>
      <c r="D13" s="168">
        <f>SUM(D7:D12)</f>
        <v>167</v>
      </c>
      <c r="E13" s="168">
        <f aca="true" t="shared" si="0" ref="E13:S13">SUM(E7:E12)</f>
        <v>7822</v>
      </c>
      <c r="F13" s="332">
        <f t="shared" si="0"/>
        <v>61</v>
      </c>
      <c r="G13" s="333"/>
      <c r="H13" s="332">
        <f t="shared" si="0"/>
        <v>9149</v>
      </c>
      <c r="I13" s="333"/>
      <c r="J13" s="169">
        <f t="shared" si="0"/>
        <v>54</v>
      </c>
      <c r="K13" s="332">
        <f t="shared" si="0"/>
        <v>11065</v>
      </c>
      <c r="L13" s="333"/>
      <c r="M13" s="169">
        <f t="shared" si="0"/>
        <v>80</v>
      </c>
      <c r="N13" s="168">
        <f t="shared" si="0"/>
        <v>21308</v>
      </c>
      <c r="O13" s="169">
        <f t="shared" si="0"/>
        <v>195</v>
      </c>
      <c r="P13" s="168">
        <f t="shared" si="0"/>
        <v>77243</v>
      </c>
      <c r="Q13" s="332">
        <f t="shared" si="0"/>
        <v>2616</v>
      </c>
      <c r="R13" s="333"/>
      <c r="S13" s="332">
        <f t="shared" si="0"/>
        <v>4548292</v>
      </c>
      <c r="T13" s="333"/>
      <c r="U13" s="170">
        <f>SUM(U7:U12)</f>
        <v>279</v>
      </c>
      <c r="V13" s="362">
        <f>SUM(V7:W12)</f>
        <v>1069052</v>
      </c>
      <c r="W13" s="363"/>
      <c r="X13" s="362">
        <f>SUM(X7:Y12)</f>
        <v>107</v>
      </c>
      <c r="Y13" s="364"/>
      <c r="Z13" s="365">
        <f>SUM(Z7:AB12)</f>
        <v>466077</v>
      </c>
      <c r="AA13" s="366"/>
      <c r="AB13" s="366"/>
      <c r="AC13" s="172">
        <f>SUM(AC7:AC12)</f>
        <v>1349</v>
      </c>
      <c r="AD13" s="367">
        <f>SUM(AD7:AE12)</f>
        <v>9485748</v>
      </c>
      <c r="AE13" s="366"/>
      <c r="AF13" s="173">
        <f>SUM(AF7:AF12)</f>
        <v>79</v>
      </c>
      <c r="AG13" s="367">
        <f>SUM(AG7:AH12)</f>
        <v>822353</v>
      </c>
      <c r="AH13" s="366"/>
      <c r="AI13" s="368">
        <f>SUM(AI7:AJ12)</f>
        <v>50</v>
      </c>
      <c r="AJ13" s="364"/>
      <c r="AK13" s="174">
        <f>SUM(AK7:AK12)</f>
        <v>573433</v>
      </c>
    </row>
    <row r="14" spans="1:37" ht="24.75" customHeight="1">
      <c r="A14" s="335" t="s">
        <v>95</v>
      </c>
      <c r="B14" s="337" t="s">
        <v>169</v>
      </c>
      <c r="C14" s="102" t="s">
        <v>167</v>
      </c>
      <c r="D14" s="104">
        <v>0</v>
      </c>
      <c r="E14" s="105">
        <v>0</v>
      </c>
      <c r="F14" s="334">
        <v>0</v>
      </c>
      <c r="G14" s="329"/>
      <c r="H14" s="328">
        <v>0</v>
      </c>
      <c r="I14" s="329"/>
      <c r="J14" s="104">
        <v>0</v>
      </c>
      <c r="K14" s="334">
        <v>0</v>
      </c>
      <c r="L14" s="329"/>
      <c r="M14" s="105">
        <v>1</v>
      </c>
      <c r="N14" s="105">
        <v>276</v>
      </c>
      <c r="O14" s="105">
        <v>8</v>
      </c>
      <c r="P14" s="105">
        <v>3226</v>
      </c>
      <c r="Q14" s="328">
        <v>741</v>
      </c>
      <c r="R14" s="329"/>
      <c r="S14" s="328">
        <v>1829240</v>
      </c>
      <c r="T14" s="329"/>
      <c r="U14" s="105">
        <v>103</v>
      </c>
      <c r="V14" s="334">
        <v>398280</v>
      </c>
      <c r="W14" s="329"/>
      <c r="X14" s="334">
        <v>17</v>
      </c>
      <c r="Y14" s="329"/>
      <c r="Z14" s="334">
        <v>74572</v>
      </c>
      <c r="AA14" s="329"/>
      <c r="AB14" s="329"/>
      <c r="AC14" s="105">
        <v>326</v>
      </c>
      <c r="AD14" s="334">
        <v>1960475</v>
      </c>
      <c r="AE14" s="329"/>
      <c r="AF14" s="105">
        <v>26</v>
      </c>
      <c r="AG14" s="334">
        <v>273075</v>
      </c>
      <c r="AH14" s="329"/>
      <c r="AI14" s="334">
        <v>28</v>
      </c>
      <c r="AJ14" s="329"/>
      <c r="AK14" s="107">
        <v>323782</v>
      </c>
    </row>
    <row r="15" spans="1:37" ht="24.75" customHeight="1">
      <c r="A15" s="336"/>
      <c r="B15" s="349"/>
      <c r="C15" s="102" t="s">
        <v>168</v>
      </c>
      <c r="D15" s="105">
        <v>0</v>
      </c>
      <c r="E15" s="105">
        <v>0</v>
      </c>
      <c r="F15" s="334">
        <v>0</v>
      </c>
      <c r="G15" s="329"/>
      <c r="H15" s="328">
        <v>0</v>
      </c>
      <c r="I15" s="329"/>
      <c r="J15" s="104">
        <v>0</v>
      </c>
      <c r="K15" s="328">
        <v>0</v>
      </c>
      <c r="L15" s="329"/>
      <c r="M15" s="104">
        <v>0</v>
      </c>
      <c r="N15" s="104">
        <v>0</v>
      </c>
      <c r="O15" s="104">
        <v>0</v>
      </c>
      <c r="P15" s="104">
        <v>0</v>
      </c>
      <c r="Q15" s="328">
        <v>1</v>
      </c>
      <c r="R15" s="329"/>
      <c r="S15" s="328">
        <v>2279</v>
      </c>
      <c r="T15" s="329"/>
      <c r="U15" s="105">
        <v>1</v>
      </c>
      <c r="V15" s="334">
        <v>4187</v>
      </c>
      <c r="W15" s="329"/>
      <c r="X15" s="334">
        <v>0</v>
      </c>
      <c r="Y15" s="329"/>
      <c r="Z15" s="334">
        <v>0</v>
      </c>
      <c r="AA15" s="329"/>
      <c r="AB15" s="329"/>
      <c r="AC15" s="105">
        <v>2</v>
      </c>
      <c r="AD15" s="334">
        <v>17464</v>
      </c>
      <c r="AE15" s="329"/>
      <c r="AF15" s="105">
        <v>1</v>
      </c>
      <c r="AG15" s="334">
        <v>10581</v>
      </c>
      <c r="AH15" s="329"/>
      <c r="AI15" s="328">
        <v>0</v>
      </c>
      <c r="AJ15" s="329"/>
      <c r="AK15" s="106">
        <v>0</v>
      </c>
    </row>
    <row r="16" spans="1:37" ht="24.75" customHeight="1">
      <c r="A16" s="336"/>
      <c r="B16" s="349"/>
      <c r="C16" s="103" t="s">
        <v>7</v>
      </c>
      <c r="D16" s="104">
        <v>1</v>
      </c>
      <c r="E16" s="104">
        <v>86</v>
      </c>
      <c r="F16" s="328">
        <v>0</v>
      </c>
      <c r="G16" s="329"/>
      <c r="H16" s="328">
        <v>0</v>
      </c>
      <c r="I16" s="329"/>
      <c r="J16" s="104">
        <v>0</v>
      </c>
      <c r="K16" s="328">
        <v>0</v>
      </c>
      <c r="L16" s="329"/>
      <c r="M16" s="104">
        <v>3</v>
      </c>
      <c r="N16" s="104">
        <v>793</v>
      </c>
      <c r="O16" s="105">
        <v>10</v>
      </c>
      <c r="P16" s="105">
        <v>4051</v>
      </c>
      <c r="Q16" s="334">
        <v>216</v>
      </c>
      <c r="R16" s="329"/>
      <c r="S16" s="334">
        <v>396487</v>
      </c>
      <c r="T16" s="329"/>
      <c r="U16" s="104">
        <v>40</v>
      </c>
      <c r="V16" s="328">
        <v>156305</v>
      </c>
      <c r="W16" s="329"/>
      <c r="X16" s="328">
        <v>15</v>
      </c>
      <c r="Y16" s="329"/>
      <c r="Z16" s="328">
        <v>66247</v>
      </c>
      <c r="AA16" s="329"/>
      <c r="AB16" s="329"/>
      <c r="AC16" s="104">
        <v>122</v>
      </c>
      <c r="AD16" s="328">
        <v>801372</v>
      </c>
      <c r="AE16" s="329"/>
      <c r="AF16" s="104">
        <v>14</v>
      </c>
      <c r="AG16" s="328">
        <v>147574</v>
      </c>
      <c r="AH16" s="329"/>
      <c r="AI16" s="328">
        <v>13</v>
      </c>
      <c r="AJ16" s="329"/>
      <c r="AK16" s="106">
        <v>149362</v>
      </c>
    </row>
    <row r="17" spans="1:37" ht="24.75" customHeight="1">
      <c r="A17" s="336"/>
      <c r="B17" s="339" t="s">
        <v>170</v>
      </c>
      <c r="C17" s="102" t="s">
        <v>167</v>
      </c>
      <c r="D17" s="105">
        <v>12</v>
      </c>
      <c r="E17" s="105">
        <v>549</v>
      </c>
      <c r="F17" s="334">
        <v>5</v>
      </c>
      <c r="G17" s="329"/>
      <c r="H17" s="334">
        <v>835</v>
      </c>
      <c r="I17" s="329"/>
      <c r="J17" s="105">
        <v>3</v>
      </c>
      <c r="K17" s="334">
        <v>608</v>
      </c>
      <c r="L17" s="329"/>
      <c r="M17" s="105">
        <v>11</v>
      </c>
      <c r="N17" s="105">
        <v>3024</v>
      </c>
      <c r="O17" s="105">
        <v>19</v>
      </c>
      <c r="P17" s="105">
        <v>7874</v>
      </c>
      <c r="Q17" s="334">
        <v>829</v>
      </c>
      <c r="R17" s="329"/>
      <c r="S17" s="334">
        <v>1757191</v>
      </c>
      <c r="T17" s="329"/>
      <c r="U17" s="104">
        <v>357</v>
      </c>
      <c r="V17" s="328">
        <v>1368877</v>
      </c>
      <c r="W17" s="329"/>
      <c r="X17" s="328">
        <v>145</v>
      </c>
      <c r="Y17" s="329"/>
      <c r="Z17" s="328">
        <v>629542</v>
      </c>
      <c r="AA17" s="329"/>
      <c r="AB17" s="329"/>
      <c r="AC17" s="104">
        <v>834</v>
      </c>
      <c r="AD17" s="328">
        <v>4934337</v>
      </c>
      <c r="AE17" s="329"/>
      <c r="AF17" s="104">
        <v>17</v>
      </c>
      <c r="AG17" s="328">
        <v>175702</v>
      </c>
      <c r="AH17" s="329"/>
      <c r="AI17" s="328">
        <v>5</v>
      </c>
      <c r="AJ17" s="329"/>
      <c r="AK17" s="106">
        <v>58062</v>
      </c>
    </row>
    <row r="18" spans="1:37" ht="24.75" customHeight="1">
      <c r="A18" s="336"/>
      <c r="B18" s="349"/>
      <c r="C18" s="102" t="s">
        <v>168</v>
      </c>
      <c r="D18" s="105">
        <v>0</v>
      </c>
      <c r="E18" s="105">
        <v>0</v>
      </c>
      <c r="F18" s="334">
        <v>0</v>
      </c>
      <c r="G18" s="329"/>
      <c r="H18" s="334">
        <v>0</v>
      </c>
      <c r="I18" s="329"/>
      <c r="J18" s="105">
        <v>0</v>
      </c>
      <c r="K18" s="334">
        <v>0</v>
      </c>
      <c r="L18" s="329"/>
      <c r="M18" s="105">
        <v>0</v>
      </c>
      <c r="N18" s="105">
        <v>0</v>
      </c>
      <c r="O18" s="105">
        <v>0</v>
      </c>
      <c r="P18" s="105">
        <v>0</v>
      </c>
      <c r="Q18" s="334">
        <v>14</v>
      </c>
      <c r="R18" s="329"/>
      <c r="S18" s="334">
        <v>18835</v>
      </c>
      <c r="T18" s="329"/>
      <c r="U18" s="104">
        <v>3</v>
      </c>
      <c r="V18" s="328">
        <v>11408</v>
      </c>
      <c r="W18" s="329"/>
      <c r="X18" s="328">
        <v>1</v>
      </c>
      <c r="Y18" s="329"/>
      <c r="Z18" s="328">
        <v>4459</v>
      </c>
      <c r="AA18" s="329"/>
      <c r="AB18" s="329"/>
      <c r="AC18" s="104">
        <v>21</v>
      </c>
      <c r="AD18" s="328">
        <v>144002</v>
      </c>
      <c r="AE18" s="329"/>
      <c r="AF18" s="104">
        <v>0</v>
      </c>
      <c r="AG18" s="328">
        <v>0</v>
      </c>
      <c r="AH18" s="329"/>
      <c r="AI18" s="328">
        <v>1</v>
      </c>
      <c r="AJ18" s="329"/>
      <c r="AK18" s="106">
        <v>11118</v>
      </c>
    </row>
    <row r="19" spans="1:37" ht="24.75" customHeight="1">
      <c r="A19" s="336"/>
      <c r="B19" s="349"/>
      <c r="C19" s="103" t="s">
        <v>7</v>
      </c>
      <c r="D19" s="105">
        <v>5</v>
      </c>
      <c r="E19" s="105">
        <v>378</v>
      </c>
      <c r="F19" s="334">
        <v>3</v>
      </c>
      <c r="G19" s="329"/>
      <c r="H19" s="334">
        <v>423</v>
      </c>
      <c r="I19" s="329"/>
      <c r="J19" s="105">
        <v>6</v>
      </c>
      <c r="K19" s="334">
        <v>1283</v>
      </c>
      <c r="L19" s="329"/>
      <c r="M19" s="105">
        <v>0</v>
      </c>
      <c r="N19" s="105">
        <v>0</v>
      </c>
      <c r="O19" s="105">
        <v>11</v>
      </c>
      <c r="P19" s="105">
        <v>4787</v>
      </c>
      <c r="Q19" s="334">
        <v>120</v>
      </c>
      <c r="R19" s="329"/>
      <c r="S19" s="334">
        <v>237797</v>
      </c>
      <c r="T19" s="329"/>
      <c r="U19" s="104">
        <v>10</v>
      </c>
      <c r="V19" s="328">
        <v>38576</v>
      </c>
      <c r="W19" s="329"/>
      <c r="X19" s="328">
        <v>4</v>
      </c>
      <c r="Y19" s="329"/>
      <c r="Z19" s="328">
        <v>17542</v>
      </c>
      <c r="AA19" s="329"/>
      <c r="AB19" s="329"/>
      <c r="AC19" s="104">
        <v>86</v>
      </c>
      <c r="AD19" s="328">
        <v>584622</v>
      </c>
      <c r="AE19" s="329"/>
      <c r="AF19" s="104">
        <v>9</v>
      </c>
      <c r="AG19" s="328">
        <v>93830</v>
      </c>
      <c r="AH19" s="329"/>
      <c r="AI19" s="328">
        <v>12</v>
      </c>
      <c r="AJ19" s="329"/>
      <c r="AK19" s="106">
        <v>137579</v>
      </c>
    </row>
    <row r="20" spans="1:37" ht="24.75" customHeight="1">
      <c r="A20" s="336"/>
      <c r="B20" s="348" t="s">
        <v>13</v>
      </c>
      <c r="C20" s="331"/>
      <c r="D20" s="169">
        <f>SUM(D14:D19)</f>
        <v>18</v>
      </c>
      <c r="E20" s="169">
        <f aca="true" t="shared" si="1" ref="E20:T20">SUM(E14:E19)</f>
        <v>1013</v>
      </c>
      <c r="F20" s="340">
        <f t="shared" si="1"/>
        <v>8</v>
      </c>
      <c r="G20" s="333">
        <f t="shared" si="1"/>
        <v>0</v>
      </c>
      <c r="H20" s="340">
        <f t="shared" si="1"/>
        <v>1258</v>
      </c>
      <c r="I20" s="333">
        <f t="shared" si="1"/>
        <v>0</v>
      </c>
      <c r="J20" s="169">
        <f t="shared" si="1"/>
        <v>9</v>
      </c>
      <c r="K20" s="340">
        <f t="shared" si="1"/>
        <v>1891</v>
      </c>
      <c r="L20" s="333">
        <f t="shared" si="1"/>
        <v>0</v>
      </c>
      <c r="M20" s="169">
        <f t="shared" si="1"/>
        <v>15</v>
      </c>
      <c r="N20" s="169">
        <f t="shared" si="1"/>
        <v>4093</v>
      </c>
      <c r="O20" s="169">
        <f t="shared" si="1"/>
        <v>48</v>
      </c>
      <c r="P20" s="169">
        <f t="shared" si="1"/>
        <v>19938</v>
      </c>
      <c r="Q20" s="340">
        <f t="shared" si="1"/>
        <v>1921</v>
      </c>
      <c r="R20" s="333">
        <f t="shared" si="1"/>
        <v>0</v>
      </c>
      <c r="S20" s="332">
        <f t="shared" si="1"/>
        <v>4241829</v>
      </c>
      <c r="T20" s="333">
        <f t="shared" si="1"/>
        <v>0</v>
      </c>
      <c r="U20" s="175">
        <f>SUM(U14:U19)</f>
        <v>514</v>
      </c>
      <c r="V20" s="365">
        <f>SUM(V14:W19)</f>
        <v>1977633</v>
      </c>
      <c r="W20" s="363"/>
      <c r="X20" s="371">
        <f>SUM(X14:Y19)</f>
        <v>182</v>
      </c>
      <c r="Y20" s="364"/>
      <c r="Z20" s="365">
        <f>SUM(Z14:AB19)</f>
        <v>792362</v>
      </c>
      <c r="AA20" s="363"/>
      <c r="AB20" s="363"/>
      <c r="AC20" s="177">
        <f>SUM(AC14:AC19)</f>
        <v>1391</v>
      </c>
      <c r="AD20" s="365">
        <f>SUM(AD14:AE19)</f>
        <v>8442272</v>
      </c>
      <c r="AE20" s="363"/>
      <c r="AF20" s="176">
        <f>SUM(AF14:AF19)</f>
        <v>67</v>
      </c>
      <c r="AG20" s="365">
        <f>SUM(AG14:AH19)</f>
        <v>700762</v>
      </c>
      <c r="AH20" s="366"/>
      <c r="AI20" s="371">
        <f>SUM(AI14:AJ19)</f>
        <v>59</v>
      </c>
      <c r="AJ20" s="364"/>
      <c r="AK20" s="178">
        <f>SUM(AK14:AK19)</f>
        <v>679903</v>
      </c>
    </row>
    <row r="21" spans="1:37" ht="24.75" customHeight="1" thickBot="1">
      <c r="A21" s="326" t="s">
        <v>14</v>
      </c>
      <c r="B21" s="327"/>
      <c r="C21" s="327"/>
      <c r="D21" s="179">
        <f>D13+D20</f>
        <v>185</v>
      </c>
      <c r="E21" s="179">
        <f aca="true" t="shared" si="2" ref="E21:T21">E13+E20</f>
        <v>8835</v>
      </c>
      <c r="F21" s="324">
        <f t="shared" si="2"/>
        <v>69</v>
      </c>
      <c r="G21" s="325">
        <f t="shared" si="2"/>
        <v>0</v>
      </c>
      <c r="H21" s="324">
        <f t="shared" si="2"/>
        <v>10407</v>
      </c>
      <c r="I21" s="325">
        <f t="shared" si="2"/>
        <v>0</v>
      </c>
      <c r="J21" s="179">
        <f t="shared" si="2"/>
        <v>63</v>
      </c>
      <c r="K21" s="324">
        <f t="shared" si="2"/>
        <v>12956</v>
      </c>
      <c r="L21" s="325">
        <f t="shared" si="2"/>
        <v>0</v>
      </c>
      <c r="M21" s="179">
        <f t="shared" si="2"/>
        <v>95</v>
      </c>
      <c r="N21" s="179">
        <f t="shared" si="2"/>
        <v>25401</v>
      </c>
      <c r="O21" s="179">
        <f t="shared" si="2"/>
        <v>243</v>
      </c>
      <c r="P21" s="179">
        <f t="shared" si="2"/>
        <v>97181</v>
      </c>
      <c r="Q21" s="324">
        <f t="shared" si="2"/>
        <v>4537</v>
      </c>
      <c r="R21" s="325">
        <f t="shared" si="2"/>
        <v>0</v>
      </c>
      <c r="S21" s="324">
        <f t="shared" si="2"/>
        <v>8790121</v>
      </c>
      <c r="T21" s="325">
        <f t="shared" si="2"/>
        <v>0</v>
      </c>
      <c r="U21" s="180">
        <f>U13+U20</f>
        <v>793</v>
      </c>
      <c r="V21" s="372">
        <f>V13+V20</f>
        <v>3046685</v>
      </c>
      <c r="W21" s="372"/>
      <c r="X21" s="372">
        <f>X13+X20</f>
        <v>289</v>
      </c>
      <c r="Y21" s="373"/>
      <c r="Z21" s="369">
        <f>Z13+Z20</f>
        <v>1258439</v>
      </c>
      <c r="AA21" s="370"/>
      <c r="AB21" s="370"/>
      <c r="AC21" s="182">
        <f>AC13+AC20</f>
        <v>2740</v>
      </c>
      <c r="AD21" s="369">
        <f>AD13+AD20</f>
        <v>17928020</v>
      </c>
      <c r="AE21" s="370"/>
      <c r="AF21" s="181">
        <f>AF13+AF20</f>
        <v>146</v>
      </c>
      <c r="AG21" s="369">
        <f>AG13+AG20</f>
        <v>1523115</v>
      </c>
      <c r="AH21" s="370"/>
      <c r="AI21" s="372">
        <f>AI13+AI20</f>
        <v>109</v>
      </c>
      <c r="AJ21" s="373"/>
      <c r="AK21" s="183">
        <f>AK13+AK20</f>
        <v>1253336</v>
      </c>
    </row>
    <row r="22" spans="1:37" ht="30" customHeight="1" thickBo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</row>
    <row r="23" spans="1:37" ht="48" customHeight="1">
      <c r="A23" s="343" t="s">
        <v>171</v>
      </c>
      <c r="B23" s="344"/>
      <c r="C23" s="344"/>
      <c r="D23" s="346" t="s">
        <v>172</v>
      </c>
      <c r="E23" s="347"/>
      <c r="F23" s="347"/>
      <c r="G23" s="346" t="s">
        <v>173</v>
      </c>
      <c r="H23" s="347"/>
      <c r="I23" s="347"/>
      <c r="J23" s="347"/>
      <c r="K23" s="347"/>
      <c r="L23" s="346" t="s">
        <v>174</v>
      </c>
      <c r="M23" s="347"/>
      <c r="N23" s="347"/>
      <c r="O23" s="346" t="s">
        <v>175</v>
      </c>
      <c r="P23" s="347"/>
      <c r="Q23" s="347"/>
      <c r="R23" s="346" t="s">
        <v>176</v>
      </c>
      <c r="S23" s="347"/>
      <c r="T23" s="347"/>
      <c r="U23" s="346" t="s">
        <v>215</v>
      </c>
      <c r="V23" s="347"/>
      <c r="W23" s="347"/>
      <c r="X23" s="351" t="s">
        <v>216</v>
      </c>
      <c r="Y23" s="352"/>
      <c r="Z23" s="352"/>
      <c r="AA23" s="352"/>
      <c r="AB23" s="352"/>
      <c r="AC23" s="351" t="s">
        <v>217</v>
      </c>
      <c r="AD23" s="352"/>
      <c r="AE23" s="352"/>
      <c r="AF23" s="351" t="s">
        <v>218</v>
      </c>
      <c r="AG23" s="352"/>
      <c r="AH23" s="352"/>
      <c r="AI23" s="374" t="s">
        <v>219</v>
      </c>
      <c r="AJ23" s="375"/>
      <c r="AK23" s="376"/>
    </row>
    <row r="24" spans="1:37" ht="33.75" customHeight="1">
      <c r="A24" s="336"/>
      <c r="B24" s="345"/>
      <c r="C24" s="345"/>
      <c r="D24" s="42" t="s">
        <v>52</v>
      </c>
      <c r="E24" s="341" t="s">
        <v>89</v>
      </c>
      <c r="F24" s="342"/>
      <c r="G24" s="337" t="s">
        <v>52</v>
      </c>
      <c r="H24" s="337"/>
      <c r="I24" s="341" t="s">
        <v>90</v>
      </c>
      <c r="J24" s="342"/>
      <c r="K24" s="342"/>
      <c r="L24" s="42" t="s">
        <v>52</v>
      </c>
      <c r="M24" s="341" t="s">
        <v>91</v>
      </c>
      <c r="N24" s="342"/>
      <c r="O24" s="42" t="s">
        <v>52</v>
      </c>
      <c r="P24" s="341" t="s">
        <v>92</v>
      </c>
      <c r="Q24" s="342"/>
      <c r="R24" s="337" t="s">
        <v>52</v>
      </c>
      <c r="S24" s="337"/>
      <c r="T24" s="43" t="s">
        <v>93</v>
      </c>
      <c r="U24" s="41" t="s">
        <v>52</v>
      </c>
      <c r="V24" s="359" t="s">
        <v>198</v>
      </c>
      <c r="W24" s="360"/>
      <c r="X24" s="361" t="s">
        <v>52</v>
      </c>
      <c r="Y24" s="361"/>
      <c r="Z24" s="359" t="s">
        <v>0</v>
      </c>
      <c r="AA24" s="360"/>
      <c r="AB24" s="360"/>
      <c r="AC24" s="41" t="s">
        <v>52</v>
      </c>
      <c r="AD24" s="359" t="s">
        <v>198</v>
      </c>
      <c r="AE24" s="360"/>
      <c r="AF24" s="41" t="s">
        <v>52</v>
      </c>
      <c r="AG24" s="359" t="s">
        <v>220</v>
      </c>
      <c r="AH24" s="360"/>
      <c r="AI24" s="379" t="s">
        <v>52</v>
      </c>
      <c r="AJ24" s="380"/>
      <c r="AK24" s="45" t="s">
        <v>199</v>
      </c>
    </row>
    <row r="25" spans="1:37" ht="24.75" customHeight="1">
      <c r="A25" s="335" t="s">
        <v>94</v>
      </c>
      <c r="B25" s="337" t="s">
        <v>169</v>
      </c>
      <c r="C25" s="102" t="s">
        <v>167</v>
      </c>
      <c r="D25" s="104">
        <v>112</v>
      </c>
      <c r="E25" s="328">
        <v>1406880</v>
      </c>
      <c r="F25" s="329"/>
      <c r="G25" s="328">
        <v>108</v>
      </c>
      <c r="H25" s="329"/>
      <c r="I25" s="328">
        <v>1452322</v>
      </c>
      <c r="J25" s="329"/>
      <c r="K25" s="329"/>
      <c r="L25" s="104">
        <v>68</v>
      </c>
      <c r="M25" s="328">
        <v>991059</v>
      </c>
      <c r="N25" s="329"/>
      <c r="O25" s="104">
        <v>40</v>
      </c>
      <c r="P25" s="328">
        <v>619117</v>
      </c>
      <c r="Q25" s="329"/>
      <c r="R25" s="328">
        <v>44</v>
      </c>
      <c r="S25" s="329"/>
      <c r="T25" s="104">
        <v>722212</v>
      </c>
      <c r="U25" s="104">
        <v>32</v>
      </c>
      <c r="V25" s="328">
        <v>561354</v>
      </c>
      <c r="W25" s="329"/>
      <c r="X25" s="328">
        <v>24</v>
      </c>
      <c r="Y25" s="329"/>
      <c r="Z25" s="328">
        <v>443419</v>
      </c>
      <c r="AA25" s="329"/>
      <c r="AB25" s="329"/>
      <c r="AC25" s="104">
        <v>24</v>
      </c>
      <c r="AD25" s="328">
        <v>466886</v>
      </c>
      <c r="AE25" s="329"/>
      <c r="AF25" s="104">
        <v>100</v>
      </c>
      <c r="AG25" s="328">
        <v>2442673</v>
      </c>
      <c r="AH25" s="329"/>
      <c r="AI25" s="377">
        <f aca="true" t="shared" si="3" ref="AI25:AI30">D7+F7+J7+M7+O7+Q7+U7+X7+AC7+AF7+AI7+D25+G25+L25+O25+R25+U25+X25+AC25+AF25</f>
        <v>1875</v>
      </c>
      <c r="AJ25" s="378"/>
      <c r="AK25" s="106">
        <f>E7+H7+K7+N7+P7+S7+V7+Z7+AD7+AG7+AK7+E25+I25+M25+P25+T25+V25+Z25+AD25+AG25</f>
        <v>17178467</v>
      </c>
    </row>
    <row r="26" spans="1:37" ht="24.75" customHeight="1">
      <c r="A26" s="336"/>
      <c r="B26" s="338"/>
      <c r="C26" s="102" t="s">
        <v>168</v>
      </c>
      <c r="D26" s="104">
        <v>5</v>
      </c>
      <c r="E26" s="328">
        <v>61846</v>
      </c>
      <c r="F26" s="329"/>
      <c r="G26" s="328">
        <v>4</v>
      </c>
      <c r="H26" s="329"/>
      <c r="I26" s="328">
        <v>54198</v>
      </c>
      <c r="J26" s="329"/>
      <c r="K26" s="329"/>
      <c r="L26" s="104">
        <v>1</v>
      </c>
      <c r="M26" s="328">
        <v>14641</v>
      </c>
      <c r="N26" s="329"/>
      <c r="O26" s="104">
        <v>1</v>
      </c>
      <c r="P26" s="328">
        <v>15508</v>
      </c>
      <c r="Q26" s="329"/>
      <c r="R26" s="328">
        <v>1</v>
      </c>
      <c r="S26" s="329"/>
      <c r="T26" s="104">
        <v>16697</v>
      </c>
      <c r="U26" s="104">
        <v>1</v>
      </c>
      <c r="V26" s="328">
        <v>17894</v>
      </c>
      <c r="W26" s="329"/>
      <c r="X26" s="328">
        <v>2</v>
      </c>
      <c r="Y26" s="329"/>
      <c r="Z26" s="328">
        <v>37043</v>
      </c>
      <c r="AA26" s="329"/>
      <c r="AB26" s="329"/>
      <c r="AC26" s="104">
        <v>0</v>
      </c>
      <c r="AD26" s="328">
        <v>0</v>
      </c>
      <c r="AE26" s="329"/>
      <c r="AF26" s="104">
        <v>2</v>
      </c>
      <c r="AG26" s="328">
        <v>54993</v>
      </c>
      <c r="AH26" s="329"/>
      <c r="AI26" s="377">
        <f t="shared" si="3"/>
        <v>48</v>
      </c>
      <c r="AJ26" s="378"/>
      <c r="AK26" s="106">
        <f aca="true" t="shared" si="4" ref="AK26:AK37">E8+H8+K8+N8+P8+S8+V8+Z8+AD8+AG8+AK8+E26+I26+M26+P26+T26+V26+Z26+AD26+AG26</f>
        <v>485530</v>
      </c>
    </row>
    <row r="27" spans="1:37" ht="24.75" customHeight="1">
      <c r="A27" s="336"/>
      <c r="B27" s="338"/>
      <c r="C27" s="103" t="s">
        <v>7</v>
      </c>
      <c r="D27" s="104">
        <v>3</v>
      </c>
      <c r="E27" s="328">
        <v>37561</v>
      </c>
      <c r="F27" s="329"/>
      <c r="G27" s="328">
        <v>4</v>
      </c>
      <c r="H27" s="329"/>
      <c r="I27" s="328">
        <v>53904</v>
      </c>
      <c r="J27" s="329"/>
      <c r="K27" s="329"/>
      <c r="L27" s="104">
        <v>0</v>
      </c>
      <c r="M27" s="328">
        <v>0</v>
      </c>
      <c r="N27" s="329"/>
      <c r="O27" s="104">
        <v>3</v>
      </c>
      <c r="P27" s="328">
        <v>46416</v>
      </c>
      <c r="Q27" s="329"/>
      <c r="R27" s="328">
        <v>1</v>
      </c>
      <c r="S27" s="329"/>
      <c r="T27" s="104">
        <v>16977</v>
      </c>
      <c r="U27" s="104">
        <v>1</v>
      </c>
      <c r="V27" s="328">
        <v>17213</v>
      </c>
      <c r="W27" s="329"/>
      <c r="X27" s="328">
        <v>1</v>
      </c>
      <c r="Y27" s="329"/>
      <c r="Z27" s="328">
        <v>18255</v>
      </c>
      <c r="AA27" s="329"/>
      <c r="AB27" s="329"/>
      <c r="AC27" s="104">
        <v>3</v>
      </c>
      <c r="AD27" s="328">
        <v>58003</v>
      </c>
      <c r="AE27" s="329"/>
      <c r="AF27" s="104">
        <v>6</v>
      </c>
      <c r="AG27" s="328">
        <v>168284</v>
      </c>
      <c r="AH27" s="329"/>
      <c r="AI27" s="377">
        <f t="shared" si="3"/>
        <v>241</v>
      </c>
      <c r="AJ27" s="378"/>
      <c r="AK27" s="106">
        <f t="shared" si="4"/>
        <v>1056849</v>
      </c>
    </row>
    <row r="28" spans="1:37" ht="24.75" customHeight="1">
      <c r="A28" s="336"/>
      <c r="B28" s="339" t="s">
        <v>170</v>
      </c>
      <c r="C28" s="102" t="s">
        <v>167</v>
      </c>
      <c r="D28" s="104">
        <v>4</v>
      </c>
      <c r="E28" s="328">
        <v>49890</v>
      </c>
      <c r="F28" s="329"/>
      <c r="G28" s="328">
        <v>3</v>
      </c>
      <c r="H28" s="329"/>
      <c r="I28" s="328">
        <v>41183</v>
      </c>
      <c r="J28" s="329"/>
      <c r="K28" s="329"/>
      <c r="L28" s="104">
        <v>5</v>
      </c>
      <c r="M28" s="328">
        <v>72687</v>
      </c>
      <c r="N28" s="329"/>
      <c r="O28" s="104">
        <v>1</v>
      </c>
      <c r="P28" s="328">
        <v>15028</v>
      </c>
      <c r="Q28" s="329"/>
      <c r="R28" s="328">
        <v>3</v>
      </c>
      <c r="S28" s="329"/>
      <c r="T28" s="104">
        <v>48771</v>
      </c>
      <c r="U28" s="104">
        <v>0</v>
      </c>
      <c r="V28" s="328">
        <v>0</v>
      </c>
      <c r="W28" s="329"/>
      <c r="X28" s="328">
        <v>2</v>
      </c>
      <c r="Y28" s="329"/>
      <c r="Z28" s="328">
        <v>37259</v>
      </c>
      <c r="AA28" s="329"/>
      <c r="AB28" s="329"/>
      <c r="AC28" s="104">
        <v>0</v>
      </c>
      <c r="AD28" s="328">
        <v>0</v>
      </c>
      <c r="AE28" s="329"/>
      <c r="AF28" s="104">
        <v>7</v>
      </c>
      <c r="AG28" s="328">
        <v>175981</v>
      </c>
      <c r="AH28" s="329"/>
      <c r="AI28" s="377">
        <f t="shared" si="3"/>
        <v>3364</v>
      </c>
      <c r="AJ28" s="378"/>
      <c r="AK28" s="106">
        <f t="shared" si="4"/>
        <v>8357629</v>
      </c>
    </row>
    <row r="29" spans="1:37" ht="24.75" customHeight="1">
      <c r="A29" s="336"/>
      <c r="B29" s="338"/>
      <c r="C29" s="102" t="s">
        <v>168</v>
      </c>
      <c r="D29" s="104">
        <v>0</v>
      </c>
      <c r="E29" s="328">
        <v>0</v>
      </c>
      <c r="F29" s="329"/>
      <c r="G29" s="328">
        <v>0</v>
      </c>
      <c r="H29" s="329"/>
      <c r="I29" s="328">
        <v>0</v>
      </c>
      <c r="J29" s="329"/>
      <c r="K29" s="329"/>
      <c r="L29" s="104">
        <v>0</v>
      </c>
      <c r="M29" s="328">
        <v>0</v>
      </c>
      <c r="N29" s="329"/>
      <c r="O29" s="104">
        <v>0</v>
      </c>
      <c r="P29" s="328">
        <v>0</v>
      </c>
      <c r="Q29" s="329"/>
      <c r="R29" s="328">
        <v>1</v>
      </c>
      <c r="S29" s="329"/>
      <c r="T29" s="104">
        <v>16892</v>
      </c>
      <c r="U29" s="104">
        <v>0</v>
      </c>
      <c r="V29" s="328">
        <v>0</v>
      </c>
      <c r="W29" s="329"/>
      <c r="X29" s="328">
        <v>0</v>
      </c>
      <c r="Y29" s="329"/>
      <c r="Z29" s="328">
        <v>0</v>
      </c>
      <c r="AA29" s="329"/>
      <c r="AB29" s="329"/>
      <c r="AC29" s="104">
        <v>0</v>
      </c>
      <c r="AD29" s="328">
        <v>0</v>
      </c>
      <c r="AE29" s="329"/>
      <c r="AF29" s="104">
        <v>0</v>
      </c>
      <c r="AG29" s="328">
        <v>0</v>
      </c>
      <c r="AH29" s="329"/>
      <c r="AI29" s="377">
        <f t="shared" si="3"/>
        <v>50</v>
      </c>
      <c r="AJ29" s="378"/>
      <c r="AK29" s="106">
        <f t="shared" si="4"/>
        <v>116555</v>
      </c>
    </row>
    <row r="30" spans="1:37" ht="24.75" customHeight="1">
      <c r="A30" s="336"/>
      <c r="B30" s="338"/>
      <c r="C30" s="103" t="s">
        <v>7</v>
      </c>
      <c r="D30" s="104">
        <v>0</v>
      </c>
      <c r="E30" s="328">
        <v>0</v>
      </c>
      <c r="F30" s="329"/>
      <c r="G30" s="328">
        <v>0</v>
      </c>
      <c r="H30" s="329"/>
      <c r="I30" s="328">
        <v>0</v>
      </c>
      <c r="J30" s="329"/>
      <c r="K30" s="329"/>
      <c r="L30" s="104">
        <v>0</v>
      </c>
      <c r="M30" s="328">
        <v>0</v>
      </c>
      <c r="N30" s="329"/>
      <c r="O30" s="104">
        <v>0</v>
      </c>
      <c r="P30" s="328">
        <v>0</v>
      </c>
      <c r="Q30" s="329"/>
      <c r="R30" s="328">
        <v>0</v>
      </c>
      <c r="S30" s="329"/>
      <c r="T30" s="104">
        <v>0</v>
      </c>
      <c r="U30" s="104">
        <v>0</v>
      </c>
      <c r="V30" s="328">
        <v>0</v>
      </c>
      <c r="W30" s="329"/>
      <c r="X30" s="328">
        <v>0</v>
      </c>
      <c r="Y30" s="329"/>
      <c r="Z30" s="328">
        <v>0</v>
      </c>
      <c r="AA30" s="329"/>
      <c r="AB30" s="329"/>
      <c r="AC30" s="104">
        <v>0</v>
      </c>
      <c r="AD30" s="328">
        <v>0</v>
      </c>
      <c r="AE30" s="329"/>
      <c r="AF30" s="104">
        <v>0</v>
      </c>
      <c r="AG30" s="328">
        <v>0</v>
      </c>
      <c r="AH30" s="329"/>
      <c r="AI30" s="377">
        <f t="shared" si="3"/>
        <v>76</v>
      </c>
      <c r="AJ30" s="378"/>
      <c r="AK30" s="106">
        <f t="shared" si="4"/>
        <v>149558</v>
      </c>
    </row>
    <row r="31" spans="1:37" ht="24.75" customHeight="1">
      <c r="A31" s="336"/>
      <c r="B31" s="330" t="s">
        <v>13</v>
      </c>
      <c r="C31" s="331"/>
      <c r="D31" s="168">
        <f>SUM(D25:D30)</f>
        <v>124</v>
      </c>
      <c r="E31" s="332">
        <f>SUM(E25:F30)</f>
        <v>1556177</v>
      </c>
      <c r="F31" s="333"/>
      <c r="G31" s="332">
        <f>SUM(G25:H30)</f>
        <v>119</v>
      </c>
      <c r="H31" s="333"/>
      <c r="I31" s="332">
        <f>SUM(I25:K30)</f>
        <v>1601607</v>
      </c>
      <c r="J31" s="333"/>
      <c r="K31" s="333"/>
      <c r="L31" s="168">
        <f>SUM(L25:L30)</f>
        <v>74</v>
      </c>
      <c r="M31" s="340">
        <f>SUM(M25:N30)</f>
        <v>1078387</v>
      </c>
      <c r="N31" s="333"/>
      <c r="O31" s="169">
        <f>SUM(O25:O30)</f>
        <v>45</v>
      </c>
      <c r="P31" s="340">
        <f>SUM(P25:Q30)</f>
        <v>696069</v>
      </c>
      <c r="Q31" s="333"/>
      <c r="R31" s="340">
        <f>SUM(R25:S30)</f>
        <v>50</v>
      </c>
      <c r="S31" s="333"/>
      <c r="T31" s="169">
        <f>SUM(T25:T30)</f>
        <v>821549</v>
      </c>
      <c r="U31" s="171">
        <f>SUM(U25:U30)</f>
        <v>34</v>
      </c>
      <c r="V31" s="362">
        <f>SUM(V25:W30)</f>
        <v>596461</v>
      </c>
      <c r="W31" s="363"/>
      <c r="X31" s="362">
        <f>SUM(X25:Y30)</f>
        <v>29</v>
      </c>
      <c r="Y31" s="364"/>
      <c r="Z31" s="365">
        <f>SUM(Z25:AB30)</f>
        <v>535976</v>
      </c>
      <c r="AA31" s="366"/>
      <c r="AB31" s="366"/>
      <c r="AC31" s="171">
        <f>SUM(AC25:AC30)</f>
        <v>27</v>
      </c>
      <c r="AD31" s="367">
        <f>SUM(AD25:AE30)</f>
        <v>524889</v>
      </c>
      <c r="AE31" s="366"/>
      <c r="AF31" s="173">
        <f>SUM(AF25:AF30)</f>
        <v>115</v>
      </c>
      <c r="AG31" s="367">
        <f>SUM(AG25:AH30)</f>
        <v>2841931</v>
      </c>
      <c r="AH31" s="366"/>
      <c r="AI31" s="368">
        <f>SUM(AI25:AJ30)</f>
        <v>5654</v>
      </c>
      <c r="AJ31" s="364"/>
      <c r="AK31" s="174">
        <f>SUM(AK25:AK30)</f>
        <v>27344588</v>
      </c>
    </row>
    <row r="32" spans="1:37" ht="24.75" customHeight="1">
      <c r="A32" s="335" t="s">
        <v>95</v>
      </c>
      <c r="B32" s="337" t="s">
        <v>169</v>
      </c>
      <c r="C32" s="102" t="s">
        <v>167</v>
      </c>
      <c r="D32" s="105">
        <v>96</v>
      </c>
      <c r="E32" s="334">
        <v>1208149</v>
      </c>
      <c r="F32" s="329"/>
      <c r="G32" s="334">
        <v>53</v>
      </c>
      <c r="H32" s="329"/>
      <c r="I32" s="334">
        <v>714047</v>
      </c>
      <c r="J32" s="329"/>
      <c r="K32" s="329"/>
      <c r="L32" s="105">
        <v>38</v>
      </c>
      <c r="M32" s="334">
        <v>550529</v>
      </c>
      <c r="N32" s="329"/>
      <c r="O32" s="105">
        <v>20</v>
      </c>
      <c r="P32" s="334">
        <v>307244</v>
      </c>
      <c r="Q32" s="329"/>
      <c r="R32" s="334">
        <v>18</v>
      </c>
      <c r="S32" s="329"/>
      <c r="T32" s="105">
        <v>297709</v>
      </c>
      <c r="U32" s="130">
        <v>10</v>
      </c>
      <c r="V32" s="334">
        <v>175950</v>
      </c>
      <c r="W32" s="329"/>
      <c r="X32" s="334">
        <v>9</v>
      </c>
      <c r="Y32" s="329"/>
      <c r="Z32" s="334">
        <v>165531</v>
      </c>
      <c r="AA32" s="329"/>
      <c r="AB32" s="329"/>
      <c r="AC32" s="105">
        <v>6</v>
      </c>
      <c r="AD32" s="334">
        <v>117540</v>
      </c>
      <c r="AE32" s="329"/>
      <c r="AF32" s="105">
        <v>28</v>
      </c>
      <c r="AG32" s="334">
        <v>709230</v>
      </c>
      <c r="AH32" s="329"/>
      <c r="AI32" s="377">
        <f aca="true" t="shared" si="5" ref="AI32:AI37">D14+F14+J14+M14+O14+Q14+U14+X14+AC14+AF14+AI14+D32+G32+L32+O32+R32+U32+X32+AC32+AF32</f>
        <v>1528</v>
      </c>
      <c r="AJ32" s="378"/>
      <c r="AK32" s="106">
        <f t="shared" si="4"/>
        <v>9108855</v>
      </c>
    </row>
    <row r="33" spans="1:37" ht="24.75" customHeight="1">
      <c r="A33" s="336"/>
      <c r="B33" s="338"/>
      <c r="C33" s="102" t="s">
        <v>168</v>
      </c>
      <c r="D33" s="105">
        <v>1</v>
      </c>
      <c r="E33" s="334">
        <v>12325</v>
      </c>
      <c r="F33" s="329"/>
      <c r="G33" s="334">
        <v>1</v>
      </c>
      <c r="H33" s="329"/>
      <c r="I33" s="334">
        <v>13731</v>
      </c>
      <c r="J33" s="329"/>
      <c r="K33" s="329"/>
      <c r="L33" s="105">
        <v>3</v>
      </c>
      <c r="M33" s="334">
        <v>43235</v>
      </c>
      <c r="N33" s="329"/>
      <c r="O33" s="105">
        <v>0</v>
      </c>
      <c r="P33" s="334">
        <v>0</v>
      </c>
      <c r="Q33" s="329"/>
      <c r="R33" s="328">
        <v>1</v>
      </c>
      <c r="S33" s="329"/>
      <c r="T33" s="104">
        <v>16234</v>
      </c>
      <c r="U33" s="130">
        <v>0</v>
      </c>
      <c r="V33" s="334">
        <v>0</v>
      </c>
      <c r="W33" s="329"/>
      <c r="X33" s="334">
        <v>1</v>
      </c>
      <c r="Y33" s="329"/>
      <c r="Z33" s="334">
        <v>18591</v>
      </c>
      <c r="AA33" s="329"/>
      <c r="AB33" s="329"/>
      <c r="AC33" s="105">
        <v>1</v>
      </c>
      <c r="AD33" s="334">
        <v>19582</v>
      </c>
      <c r="AE33" s="329"/>
      <c r="AF33" s="105">
        <v>18</v>
      </c>
      <c r="AG33" s="334">
        <v>744382</v>
      </c>
      <c r="AH33" s="329"/>
      <c r="AI33" s="377">
        <f t="shared" si="5"/>
        <v>31</v>
      </c>
      <c r="AJ33" s="378"/>
      <c r="AK33" s="106">
        <f t="shared" si="4"/>
        <v>902591</v>
      </c>
    </row>
    <row r="34" spans="1:37" ht="24.75" customHeight="1">
      <c r="A34" s="336"/>
      <c r="B34" s="338"/>
      <c r="C34" s="103" t="s">
        <v>7</v>
      </c>
      <c r="D34" s="104">
        <v>7</v>
      </c>
      <c r="E34" s="328">
        <v>88372</v>
      </c>
      <c r="F34" s="329"/>
      <c r="G34" s="328">
        <v>15</v>
      </c>
      <c r="H34" s="329"/>
      <c r="I34" s="328">
        <v>200607</v>
      </c>
      <c r="J34" s="329"/>
      <c r="K34" s="329"/>
      <c r="L34" s="104">
        <v>5</v>
      </c>
      <c r="M34" s="328">
        <v>73006</v>
      </c>
      <c r="N34" s="329"/>
      <c r="O34" s="104">
        <v>8</v>
      </c>
      <c r="P34" s="328">
        <v>122645</v>
      </c>
      <c r="Q34" s="329"/>
      <c r="R34" s="328">
        <v>3</v>
      </c>
      <c r="S34" s="329"/>
      <c r="T34" s="104">
        <v>49262</v>
      </c>
      <c r="U34" s="131">
        <v>7</v>
      </c>
      <c r="V34" s="328">
        <v>121667</v>
      </c>
      <c r="W34" s="329"/>
      <c r="X34" s="328">
        <v>1</v>
      </c>
      <c r="Y34" s="329"/>
      <c r="Z34" s="328">
        <v>18882</v>
      </c>
      <c r="AA34" s="329"/>
      <c r="AB34" s="329"/>
      <c r="AC34" s="104">
        <v>3</v>
      </c>
      <c r="AD34" s="328">
        <v>57938</v>
      </c>
      <c r="AE34" s="329"/>
      <c r="AF34" s="104">
        <v>98</v>
      </c>
      <c r="AG34" s="328">
        <v>7995355</v>
      </c>
      <c r="AH34" s="329"/>
      <c r="AI34" s="377">
        <f t="shared" si="5"/>
        <v>581</v>
      </c>
      <c r="AJ34" s="378"/>
      <c r="AK34" s="106">
        <f t="shared" si="4"/>
        <v>10450011</v>
      </c>
    </row>
    <row r="35" spans="1:37" ht="24.75" customHeight="1">
      <c r="A35" s="336"/>
      <c r="B35" s="339" t="s">
        <v>170</v>
      </c>
      <c r="C35" s="102" t="s">
        <v>167</v>
      </c>
      <c r="D35" s="104">
        <v>4</v>
      </c>
      <c r="E35" s="328">
        <v>50082</v>
      </c>
      <c r="F35" s="329"/>
      <c r="G35" s="328">
        <v>6</v>
      </c>
      <c r="H35" s="329"/>
      <c r="I35" s="328">
        <v>80595</v>
      </c>
      <c r="J35" s="329"/>
      <c r="K35" s="329"/>
      <c r="L35" s="104">
        <v>4</v>
      </c>
      <c r="M35" s="328">
        <v>57341</v>
      </c>
      <c r="N35" s="329"/>
      <c r="O35" s="104">
        <v>4</v>
      </c>
      <c r="P35" s="328">
        <v>62503</v>
      </c>
      <c r="Q35" s="329"/>
      <c r="R35" s="328">
        <v>3</v>
      </c>
      <c r="S35" s="329"/>
      <c r="T35" s="104">
        <v>49104</v>
      </c>
      <c r="U35" s="131">
        <v>4</v>
      </c>
      <c r="V35" s="328">
        <v>70398</v>
      </c>
      <c r="W35" s="329"/>
      <c r="X35" s="328">
        <v>0</v>
      </c>
      <c r="Y35" s="329"/>
      <c r="Z35" s="328">
        <v>0</v>
      </c>
      <c r="AA35" s="329"/>
      <c r="AB35" s="329"/>
      <c r="AC35" s="104">
        <v>7</v>
      </c>
      <c r="AD35" s="328">
        <v>135161</v>
      </c>
      <c r="AE35" s="329"/>
      <c r="AF35" s="104">
        <v>41</v>
      </c>
      <c r="AG35" s="328">
        <v>1794288</v>
      </c>
      <c r="AH35" s="329"/>
      <c r="AI35" s="377">
        <f t="shared" si="5"/>
        <v>2310</v>
      </c>
      <c r="AJ35" s="378"/>
      <c r="AK35" s="106">
        <f t="shared" si="4"/>
        <v>11236073</v>
      </c>
    </row>
    <row r="36" spans="1:37" ht="24.75" customHeight="1">
      <c r="A36" s="336"/>
      <c r="B36" s="338"/>
      <c r="C36" s="102" t="s">
        <v>168</v>
      </c>
      <c r="D36" s="104">
        <v>3</v>
      </c>
      <c r="E36" s="328">
        <v>37736</v>
      </c>
      <c r="F36" s="329"/>
      <c r="G36" s="328">
        <v>2</v>
      </c>
      <c r="H36" s="329"/>
      <c r="I36" s="328">
        <v>27086</v>
      </c>
      <c r="J36" s="329"/>
      <c r="K36" s="329"/>
      <c r="L36" s="104">
        <v>0</v>
      </c>
      <c r="M36" s="328">
        <v>0</v>
      </c>
      <c r="N36" s="329"/>
      <c r="O36" s="104">
        <v>5</v>
      </c>
      <c r="P36" s="328">
        <v>76230</v>
      </c>
      <c r="Q36" s="329"/>
      <c r="R36" s="328">
        <v>0</v>
      </c>
      <c r="S36" s="329"/>
      <c r="T36" s="104">
        <v>0</v>
      </c>
      <c r="U36" s="131">
        <v>1</v>
      </c>
      <c r="V36" s="328">
        <v>17754</v>
      </c>
      <c r="W36" s="329"/>
      <c r="X36" s="328">
        <v>0</v>
      </c>
      <c r="Y36" s="329"/>
      <c r="Z36" s="328">
        <v>0</v>
      </c>
      <c r="AA36" s="329"/>
      <c r="AB36" s="329"/>
      <c r="AC36" s="104">
        <v>1</v>
      </c>
      <c r="AD36" s="328">
        <v>19618</v>
      </c>
      <c r="AE36" s="329"/>
      <c r="AF36" s="104">
        <v>25</v>
      </c>
      <c r="AG36" s="328">
        <v>1668585</v>
      </c>
      <c r="AH36" s="329"/>
      <c r="AI36" s="377">
        <f t="shared" si="5"/>
        <v>77</v>
      </c>
      <c r="AJ36" s="378"/>
      <c r="AK36" s="106">
        <f t="shared" si="4"/>
        <v>2036831</v>
      </c>
    </row>
    <row r="37" spans="1:37" ht="24.75" customHeight="1">
      <c r="A37" s="336"/>
      <c r="B37" s="338"/>
      <c r="C37" s="103" t="s">
        <v>7</v>
      </c>
      <c r="D37" s="104">
        <v>8</v>
      </c>
      <c r="E37" s="328">
        <v>99728</v>
      </c>
      <c r="F37" s="329"/>
      <c r="G37" s="328">
        <v>6</v>
      </c>
      <c r="H37" s="329"/>
      <c r="I37" s="328">
        <v>81635</v>
      </c>
      <c r="J37" s="329"/>
      <c r="K37" s="329"/>
      <c r="L37" s="104">
        <v>4</v>
      </c>
      <c r="M37" s="328">
        <v>58551</v>
      </c>
      <c r="N37" s="329"/>
      <c r="O37" s="104">
        <v>6</v>
      </c>
      <c r="P37" s="328">
        <v>91037</v>
      </c>
      <c r="Q37" s="329"/>
      <c r="R37" s="328">
        <v>5</v>
      </c>
      <c r="S37" s="329"/>
      <c r="T37" s="104">
        <v>83379</v>
      </c>
      <c r="U37" s="131">
        <v>1</v>
      </c>
      <c r="V37" s="328">
        <v>17774</v>
      </c>
      <c r="W37" s="329"/>
      <c r="X37" s="328">
        <v>4</v>
      </c>
      <c r="Y37" s="329"/>
      <c r="Z37" s="328">
        <v>73306</v>
      </c>
      <c r="AA37" s="329"/>
      <c r="AB37" s="329"/>
      <c r="AC37" s="104">
        <v>2</v>
      </c>
      <c r="AD37" s="328">
        <v>38214</v>
      </c>
      <c r="AE37" s="329"/>
      <c r="AF37" s="104">
        <v>109</v>
      </c>
      <c r="AG37" s="328">
        <v>8370483</v>
      </c>
      <c r="AH37" s="329"/>
      <c r="AI37" s="377">
        <f t="shared" si="5"/>
        <v>411</v>
      </c>
      <c r="AJ37" s="378"/>
      <c r="AK37" s="106">
        <f t="shared" si="4"/>
        <v>10030924</v>
      </c>
    </row>
    <row r="38" spans="1:37" ht="24.75" customHeight="1">
      <c r="A38" s="336"/>
      <c r="B38" s="330" t="s">
        <v>13</v>
      </c>
      <c r="C38" s="331"/>
      <c r="D38" s="168">
        <f>SUM(D32:D37)</f>
        <v>119</v>
      </c>
      <c r="E38" s="332">
        <f>SUM(E32:F37)</f>
        <v>1496392</v>
      </c>
      <c r="F38" s="333"/>
      <c r="G38" s="332">
        <f>SUM(G32:H37)</f>
        <v>83</v>
      </c>
      <c r="H38" s="333"/>
      <c r="I38" s="332">
        <f>SUM(I32:K37)</f>
        <v>1117701</v>
      </c>
      <c r="J38" s="333"/>
      <c r="K38" s="333"/>
      <c r="L38" s="168">
        <f>SUM(L32:L37)</f>
        <v>54</v>
      </c>
      <c r="M38" s="332">
        <f>SUM(M32:N37)</f>
        <v>782662</v>
      </c>
      <c r="N38" s="333"/>
      <c r="O38" s="168">
        <f>SUM(O32:O37)</f>
        <v>43</v>
      </c>
      <c r="P38" s="332">
        <f>SUM(P32:Q37)</f>
        <v>659659</v>
      </c>
      <c r="Q38" s="333"/>
      <c r="R38" s="332">
        <f>SUM(R32:S37)</f>
        <v>30</v>
      </c>
      <c r="S38" s="333"/>
      <c r="T38" s="168">
        <f>SUM(T32:T37)</f>
        <v>495688</v>
      </c>
      <c r="U38" s="176">
        <f>SUM(U32:U37)</f>
        <v>23</v>
      </c>
      <c r="V38" s="365">
        <f>SUM(V32:W37)</f>
        <v>403543</v>
      </c>
      <c r="W38" s="363"/>
      <c r="X38" s="371">
        <f>SUM(X32:Y37)</f>
        <v>15</v>
      </c>
      <c r="Y38" s="364"/>
      <c r="Z38" s="365">
        <f>SUM(Z32:AB37)</f>
        <v>276310</v>
      </c>
      <c r="AA38" s="363"/>
      <c r="AB38" s="363"/>
      <c r="AC38" s="176">
        <f>SUM(AC32:AC37)</f>
        <v>20</v>
      </c>
      <c r="AD38" s="365">
        <f>SUM(AD32:AE37)</f>
        <v>388053</v>
      </c>
      <c r="AE38" s="363"/>
      <c r="AF38" s="176">
        <f>SUM(AF32:AF37)</f>
        <v>319</v>
      </c>
      <c r="AG38" s="365">
        <f>SUM(AG32:AH37)</f>
        <v>21282323</v>
      </c>
      <c r="AH38" s="366"/>
      <c r="AI38" s="332">
        <f>SUM(AI32:AJ37)</f>
        <v>4938</v>
      </c>
      <c r="AJ38" s="333"/>
      <c r="AK38" s="178">
        <f>SUM(AK32:AK37)</f>
        <v>43765285</v>
      </c>
    </row>
    <row r="39" spans="1:37" ht="24.75" customHeight="1" thickBot="1">
      <c r="A39" s="326" t="s">
        <v>14</v>
      </c>
      <c r="B39" s="327"/>
      <c r="C39" s="327"/>
      <c r="D39" s="179">
        <f>D31+D38</f>
        <v>243</v>
      </c>
      <c r="E39" s="324">
        <f>E31+E38</f>
        <v>3052569</v>
      </c>
      <c r="F39" s="324"/>
      <c r="G39" s="324">
        <f>G31+G38</f>
        <v>202</v>
      </c>
      <c r="H39" s="325"/>
      <c r="I39" s="324">
        <f>I31+I38</f>
        <v>2719308</v>
      </c>
      <c r="J39" s="325"/>
      <c r="K39" s="325"/>
      <c r="L39" s="179">
        <f>L31+L38</f>
        <v>128</v>
      </c>
      <c r="M39" s="324">
        <f>M31+M38</f>
        <v>1861049</v>
      </c>
      <c r="N39" s="325"/>
      <c r="O39" s="179">
        <f>O31+O38</f>
        <v>88</v>
      </c>
      <c r="P39" s="324">
        <f>P31+P38</f>
        <v>1355728</v>
      </c>
      <c r="Q39" s="325"/>
      <c r="R39" s="324">
        <f>R31+R38</f>
        <v>80</v>
      </c>
      <c r="S39" s="325"/>
      <c r="T39" s="179">
        <f>T31+T38</f>
        <v>1317237</v>
      </c>
      <c r="U39" s="181">
        <f>U31+U38</f>
        <v>57</v>
      </c>
      <c r="V39" s="372">
        <f>V31+V38</f>
        <v>1000004</v>
      </c>
      <c r="W39" s="372"/>
      <c r="X39" s="372">
        <f>X31+X38</f>
        <v>44</v>
      </c>
      <c r="Y39" s="373"/>
      <c r="Z39" s="369">
        <f>Z31+Z38</f>
        <v>812286</v>
      </c>
      <c r="AA39" s="370"/>
      <c r="AB39" s="370"/>
      <c r="AC39" s="181">
        <f>AC31+AC38</f>
        <v>47</v>
      </c>
      <c r="AD39" s="369">
        <f>AD31+AD38</f>
        <v>912942</v>
      </c>
      <c r="AE39" s="370"/>
      <c r="AF39" s="181">
        <f>AF31+AF38</f>
        <v>434</v>
      </c>
      <c r="AG39" s="369">
        <f>AG31+AG38</f>
        <v>24124254</v>
      </c>
      <c r="AH39" s="370"/>
      <c r="AI39" s="372">
        <f>AI31+AI38</f>
        <v>10592</v>
      </c>
      <c r="AJ39" s="373"/>
      <c r="AK39" s="183">
        <f>AK31+AK38</f>
        <v>71109873</v>
      </c>
    </row>
  </sheetData>
  <mergeCells count="409">
    <mergeCell ref="AG39:AH39"/>
    <mergeCell ref="AI39:AJ39"/>
    <mergeCell ref="V38:W38"/>
    <mergeCell ref="X38:Y38"/>
    <mergeCell ref="V39:W39"/>
    <mergeCell ref="X39:Y39"/>
    <mergeCell ref="Z39:AB39"/>
    <mergeCell ref="AD39:AE39"/>
    <mergeCell ref="Z38:AB38"/>
    <mergeCell ref="AD38:AE38"/>
    <mergeCell ref="AG36:AH36"/>
    <mergeCell ref="AI36:AJ36"/>
    <mergeCell ref="AG37:AH37"/>
    <mergeCell ref="AI37:AJ37"/>
    <mergeCell ref="AG38:AH38"/>
    <mergeCell ref="AI38:AJ38"/>
    <mergeCell ref="V37:W37"/>
    <mergeCell ref="X37:Y37"/>
    <mergeCell ref="Z37:AB37"/>
    <mergeCell ref="AD37:AE37"/>
    <mergeCell ref="V36:W36"/>
    <mergeCell ref="X36:Y36"/>
    <mergeCell ref="Z36:AB36"/>
    <mergeCell ref="AD36:AE36"/>
    <mergeCell ref="AG35:AH35"/>
    <mergeCell ref="AI35:AJ35"/>
    <mergeCell ref="V34:W34"/>
    <mergeCell ref="X34:Y34"/>
    <mergeCell ref="V35:W35"/>
    <mergeCell ref="X35:Y35"/>
    <mergeCell ref="Z35:AB35"/>
    <mergeCell ref="AD35:AE35"/>
    <mergeCell ref="Z34:AB34"/>
    <mergeCell ref="AD34:AE34"/>
    <mergeCell ref="AG32:AH32"/>
    <mergeCell ref="AI32:AJ32"/>
    <mergeCell ref="AG33:AH33"/>
    <mergeCell ref="AI33:AJ33"/>
    <mergeCell ref="AG34:AH34"/>
    <mergeCell ref="AI34:AJ34"/>
    <mergeCell ref="V33:W33"/>
    <mergeCell ref="X33:Y33"/>
    <mergeCell ref="Z33:AB33"/>
    <mergeCell ref="AD33:AE33"/>
    <mergeCell ref="V32:W32"/>
    <mergeCell ref="X32:Y32"/>
    <mergeCell ref="Z32:AB32"/>
    <mergeCell ref="AD32:AE32"/>
    <mergeCell ref="AG31:AH31"/>
    <mergeCell ref="AI31:AJ31"/>
    <mergeCell ref="V30:W30"/>
    <mergeCell ref="X30:Y30"/>
    <mergeCell ref="V31:W31"/>
    <mergeCell ref="X31:Y31"/>
    <mergeCell ref="Z31:AB31"/>
    <mergeCell ref="AD31:AE31"/>
    <mergeCell ref="Z30:AB30"/>
    <mergeCell ref="AD30:AE30"/>
    <mergeCell ref="AG28:AH28"/>
    <mergeCell ref="AI28:AJ28"/>
    <mergeCell ref="AG29:AH29"/>
    <mergeCell ref="AI29:AJ29"/>
    <mergeCell ref="AG30:AH30"/>
    <mergeCell ref="AI30:AJ30"/>
    <mergeCell ref="V29:W29"/>
    <mergeCell ref="X29:Y29"/>
    <mergeCell ref="Z29:AB29"/>
    <mergeCell ref="AD29:AE29"/>
    <mergeCell ref="V28:W28"/>
    <mergeCell ref="X28:Y28"/>
    <mergeCell ref="Z28:AB28"/>
    <mergeCell ref="AD28:AE28"/>
    <mergeCell ref="AG27:AH27"/>
    <mergeCell ref="AI27:AJ27"/>
    <mergeCell ref="V26:W26"/>
    <mergeCell ref="X26:Y26"/>
    <mergeCell ref="V27:W27"/>
    <mergeCell ref="X27:Y27"/>
    <mergeCell ref="Z27:AB27"/>
    <mergeCell ref="AD27:AE27"/>
    <mergeCell ref="Z26:AB26"/>
    <mergeCell ref="AD26:AE26"/>
    <mergeCell ref="AG24:AH24"/>
    <mergeCell ref="AI25:AJ25"/>
    <mergeCell ref="AG25:AH25"/>
    <mergeCell ref="AI24:AJ24"/>
    <mergeCell ref="AG26:AH26"/>
    <mergeCell ref="AI26:AJ26"/>
    <mergeCell ref="V25:W25"/>
    <mergeCell ref="X25:Y25"/>
    <mergeCell ref="Z25:AB25"/>
    <mergeCell ref="AD25:AE25"/>
    <mergeCell ref="V24:W24"/>
    <mergeCell ref="X24:Y24"/>
    <mergeCell ref="Z24:AB24"/>
    <mergeCell ref="AD24:AE24"/>
    <mergeCell ref="AG21:AH21"/>
    <mergeCell ref="AI21:AJ21"/>
    <mergeCell ref="U23:W23"/>
    <mergeCell ref="X23:AB23"/>
    <mergeCell ref="AC23:AE23"/>
    <mergeCell ref="AF23:AH23"/>
    <mergeCell ref="AI23:AK23"/>
    <mergeCell ref="V21:W21"/>
    <mergeCell ref="X21:Y21"/>
    <mergeCell ref="Z21:AB21"/>
    <mergeCell ref="AD21:AE21"/>
    <mergeCell ref="AG19:AH19"/>
    <mergeCell ref="AI19:AJ19"/>
    <mergeCell ref="V20:W20"/>
    <mergeCell ref="X20:Y20"/>
    <mergeCell ref="Z20:AB20"/>
    <mergeCell ref="AD20:AE20"/>
    <mergeCell ref="AG20:AH20"/>
    <mergeCell ref="AI20:AJ20"/>
    <mergeCell ref="V19:W19"/>
    <mergeCell ref="X19:Y19"/>
    <mergeCell ref="Z19:AB19"/>
    <mergeCell ref="AD19:AE19"/>
    <mergeCell ref="AG17:AH17"/>
    <mergeCell ref="AD17:AE17"/>
    <mergeCell ref="AI17:AJ17"/>
    <mergeCell ref="V18:W18"/>
    <mergeCell ref="X18:Y18"/>
    <mergeCell ref="Z18:AB18"/>
    <mergeCell ref="AD18:AE18"/>
    <mergeCell ref="AG18:AH18"/>
    <mergeCell ref="AI18:AJ18"/>
    <mergeCell ref="V17:W17"/>
    <mergeCell ref="X17:Y17"/>
    <mergeCell ref="Z17:AB17"/>
    <mergeCell ref="AG16:AH16"/>
    <mergeCell ref="AI16:AJ16"/>
    <mergeCell ref="V15:W15"/>
    <mergeCell ref="X15:Y15"/>
    <mergeCell ref="V16:W16"/>
    <mergeCell ref="X16:Y16"/>
    <mergeCell ref="Z16:AB16"/>
    <mergeCell ref="AD16:AE16"/>
    <mergeCell ref="Z15:AB15"/>
    <mergeCell ref="AD15:AE15"/>
    <mergeCell ref="AG13:AH13"/>
    <mergeCell ref="AI13:AJ13"/>
    <mergeCell ref="AG14:AH14"/>
    <mergeCell ref="AI14:AJ14"/>
    <mergeCell ref="AG15:AH15"/>
    <mergeCell ref="AI15:AJ15"/>
    <mergeCell ref="V14:W14"/>
    <mergeCell ref="X14:Y14"/>
    <mergeCell ref="Z14:AB14"/>
    <mergeCell ref="AD14:AE14"/>
    <mergeCell ref="V13:W13"/>
    <mergeCell ref="X13:Y13"/>
    <mergeCell ref="Z13:AB13"/>
    <mergeCell ref="AD13:AE13"/>
    <mergeCell ref="AG12:AH12"/>
    <mergeCell ref="AI12:AJ12"/>
    <mergeCell ref="V11:W11"/>
    <mergeCell ref="X11:Y11"/>
    <mergeCell ref="V12:W12"/>
    <mergeCell ref="X12:Y12"/>
    <mergeCell ref="Z12:AB12"/>
    <mergeCell ref="AD12:AE12"/>
    <mergeCell ref="Z11:AB11"/>
    <mergeCell ref="AD11:AE11"/>
    <mergeCell ref="AG9:AH9"/>
    <mergeCell ref="AI9:AJ9"/>
    <mergeCell ref="AG10:AH10"/>
    <mergeCell ref="AI10:AJ10"/>
    <mergeCell ref="AG11:AH11"/>
    <mergeCell ref="AI11:AJ11"/>
    <mergeCell ref="V10:W10"/>
    <mergeCell ref="X10:Y10"/>
    <mergeCell ref="Z10:AB10"/>
    <mergeCell ref="AD10:AE10"/>
    <mergeCell ref="V9:W9"/>
    <mergeCell ref="X9:Y9"/>
    <mergeCell ref="Z9:AB9"/>
    <mergeCell ref="AD9:AE9"/>
    <mergeCell ref="AG7:AH7"/>
    <mergeCell ref="AI7:AJ7"/>
    <mergeCell ref="V8:W8"/>
    <mergeCell ref="X8:Y8"/>
    <mergeCell ref="Z8:AB8"/>
    <mergeCell ref="AD8:AE8"/>
    <mergeCell ref="AG8:AH8"/>
    <mergeCell ref="AI8:AJ8"/>
    <mergeCell ref="V7:W7"/>
    <mergeCell ref="X7:Y7"/>
    <mergeCell ref="Z7:AB7"/>
    <mergeCell ref="AD7:AE7"/>
    <mergeCell ref="AI5:AK5"/>
    <mergeCell ref="V6:W6"/>
    <mergeCell ref="X6:Y6"/>
    <mergeCell ref="Z6:AB6"/>
    <mergeCell ref="AD6:AE6"/>
    <mergeCell ref="AG6:AH6"/>
    <mergeCell ref="AI6:AJ6"/>
    <mergeCell ref="U5:W5"/>
    <mergeCell ref="X5:AB5"/>
    <mergeCell ref="AC5:AE5"/>
    <mergeCell ref="AF5:AH5"/>
    <mergeCell ref="A5:C6"/>
    <mergeCell ref="D5:E5"/>
    <mergeCell ref="F5:I5"/>
    <mergeCell ref="J5:L5"/>
    <mergeCell ref="M5:N5"/>
    <mergeCell ref="O5:P5"/>
    <mergeCell ref="Q5:T5"/>
    <mergeCell ref="F6:G6"/>
    <mergeCell ref="H6:I6"/>
    <mergeCell ref="K6:L6"/>
    <mergeCell ref="Q6:R6"/>
    <mergeCell ref="K9:L9"/>
    <mergeCell ref="S6:T6"/>
    <mergeCell ref="F9:G9"/>
    <mergeCell ref="H9:I9"/>
    <mergeCell ref="Q7:R7"/>
    <mergeCell ref="S7:T7"/>
    <mergeCell ref="Q8:R8"/>
    <mergeCell ref="S8:T8"/>
    <mergeCell ref="Q9:R9"/>
    <mergeCell ref="S9:T9"/>
    <mergeCell ref="K7:L7"/>
    <mergeCell ref="F8:G8"/>
    <mergeCell ref="H8:I8"/>
    <mergeCell ref="K8:L8"/>
    <mergeCell ref="F7:G7"/>
    <mergeCell ref="H7:I7"/>
    <mergeCell ref="K12:L12"/>
    <mergeCell ref="B13:C13"/>
    <mergeCell ref="F13:G13"/>
    <mergeCell ref="H13:I13"/>
    <mergeCell ref="S10:T10"/>
    <mergeCell ref="F11:G11"/>
    <mergeCell ref="K11:L11"/>
    <mergeCell ref="Q11:R11"/>
    <mergeCell ref="S11:T11"/>
    <mergeCell ref="F10:G10"/>
    <mergeCell ref="H10:I10"/>
    <mergeCell ref="K10:L10"/>
    <mergeCell ref="H11:I11"/>
    <mergeCell ref="S12:T12"/>
    <mergeCell ref="S13:T13"/>
    <mergeCell ref="A14:A20"/>
    <mergeCell ref="B14:B16"/>
    <mergeCell ref="F14:G14"/>
    <mergeCell ref="H14:I14"/>
    <mergeCell ref="K14:L14"/>
    <mergeCell ref="Q14:R14"/>
    <mergeCell ref="S14:T14"/>
    <mergeCell ref="B10:B12"/>
    <mergeCell ref="A7:A13"/>
    <mergeCell ref="B7:B9"/>
    <mergeCell ref="K15:L15"/>
    <mergeCell ref="Q15:R15"/>
    <mergeCell ref="K13:L13"/>
    <mergeCell ref="Q13:R13"/>
    <mergeCell ref="Q12:R12"/>
    <mergeCell ref="Q10:R10"/>
    <mergeCell ref="F12:G12"/>
    <mergeCell ref="H12:I12"/>
    <mergeCell ref="H19:I19"/>
    <mergeCell ref="K19:L19"/>
    <mergeCell ref="S15:T15"/>
    <mergeCell ref="F16:G16"/>
    <mergeCell ref="H16:I16"/>
    <mergeCell ref="K16:L16"/>
    <mergeCell ref="Q16:R16"/>
    <mergeCell ref="S16:T16"/>
    <mergeCell ref="F15:G15"/>
    <mergeCell ref="H15:I15"/>
    <mergeCell ref="Q17:R17"/>
    <mergeCell ref="S17:T17"/>
    <mergeCell ref="F18:G18"/>
    <mergeCell ref="H18:I18"/>
    <mergeCell ref="K18:L18"/>
    <mergeCell ref="Q18:R18"/>
    <mergeCell ref="S18:T18"/>
    <mergeCell ref="F17:G17"/>
    <mergeCell ref="H17:I17"/>
    <mergeCell ref="K17:L17"/>
    <mergeCell ref="Q19:R19"/>
    <mergeCell ref="S19:T19"/>
    <mergeCell ref="B20:C20"/>
    <mergeCell ref="F20:G20"/>
    <mergeCell ref="H20:I20"/>
    <mergeCell ref="K20:L20"/>
    <mergeCell ref="Q20:R20"/>
    <mergeCell ref="S20:T20"/>
    <mergeCell ref="B17:B19"/>
    <mergeCell ref="F19:G19"/>
    <mergeCell ref="A21:C21"/>
    <mergeCell ref="F21:G21"/>
    <mergeCell ref="H21:I21"/>
    <mergeCell ref="K21:L21"/>
    <mergeCell ref="Q21:R21"/>
    <mergeCell ref="S21:T21"/>
    <mergeCell ref="A23:C24"/>
    <mergeCell ref="D23:F23"/>
    <mergeCell ref="G23:K23"/>
    <mergeCell ref="L23:N23"/>
    <mergeCell ref="O23:Q23"/>
    <mergeCell ref="R23:T23"/>
    <mergeCell ref="E24:F24"/>
    <mergeCell ref="G24:H24"/>
    <mergeCell ref="I24:K24"/>
    <mergeCell ref="M24:N24"/>
    <mergeCell ref="P24:Q24"/>
    <mergeCell ref="R24:S24"/>
    <mergeCell ref="A25:A31"/>
    <mergeCell ref="B25:B27"/>
    <mergeCell ref="E25:F25"/>
    <mergeCell ref="G25:H25"/>
    <mergeCell ref="E26:F26"/>
    <mergeCell ref="G26:H26"/>
    <mergeCell ref="E27:F27"/>
    <mergeCell ref="G27:H27"/>
    <mergeCell ref="B28:B30"/>
    <mergeCell ref="E28:F28"/>
    <mergeCell ref="I25:K25"/>
    <mergeCell ref="M25:N25"/>
    <mergeCell ref="P25:Q25"/>
    <mergeCell ref="R25:S25"/>
    <mergeCell ref="I26:K26"/>
    <mergeCell ref="M26:N26"/>
    <mergeCell ref="P26:Q26"/>
    <mergeCell ref="R26:S26"/>
    <mergeCell ref="I27:K27"/>
    <mergeCell ref="M27:N27"/>
    <mergeCell ref="P27:Q27"/>
    <mergeCell ref="R27:S27"/>
    <mergeCell ref="E29:F29"/>
    <mergeCell ref="G29:H29"/>
    <mergeCell ref="I29:K29"/>
    <mergeCell ref="M29:N29"/>
    <mergeCell ref="G30:H30"/>
    <mergeCell ref="I30:K30"/>
    <mergeCell ref="M30:N30"/>
    <mergeCell ref="R28:S28"/>
    <mergeCell ref="P29:Q29"/>
    <mergeCell ref="R29:S29"/>
    <mergeCell ref="G28:H28"/>
    <mergeCell ref="I28:K28"/>
    <mergeCell ref="M28:N28"/>
    <mergeCell ref="P28:Q28"/>
    <mergeCell ref="P30:Q30"/>
    <mergeCell ref="R30:S30"/>
    <mergeCell ref="B31:C31"/>
    <mergeCell ref="E31:F31"/>
    <mergeCell ref="G31:H31"/>
    <mergeCell ref="I31:K31"/>
    <mergeCell ref="M31:N31"/>
    <mergeCell ref="P31:Q31"/>
    <mergeCell ref="R31:S31"/>
    <mergeCell ref="E30:F30"/>
    <mergeCell ref="A32:A38"/>
    <mergeCell ref="B32:B34"/>
    <mergeCell ref="E32:F32"/>
    <mergeCell ref="G32:H32"/>
    <mergeCell ref="E33:F33"/>
    <mergeCell ref="G33:H33"/>
    <mergeCell ref="E34:F34"/>
    <mergeCell ref="G34:H34"/>
    <mergeCell ref="B35:B37"/>
    <mergeCell ref="E35:F35"/>
    <mergeCell ref="I32:K32"/>
    <mergeCell ref="M32:N32"/>
    <mergeCell ref="P32:Q32"/>
    <mergeCell ref="R32:S32"/>
    <mergeCell ref="I33:K33"/>
    <mergeCell ref="M33:N33"/>
    <mergeCell ref="P33:Q33"/>
    <mergeCell ref="R33:S33"/>
    <mergeCell ref="I34:K34"/>
    <mergeCell ref="M34:N34"/>
    <mergeCell ref="P34:Q34"/>
    <mergeCell ref="R34:S34"/>
    <mergeCell ref="E36:F36"/>
    <mergeCell ref="G36:H36"/>
    <mergeCell ref="I36:K36"/>
    <mergeCell ref="M36:N36"/>
    <mergeCell ref="G37:H37"/>
    <mergeCell ref="I37:K37"/>
    <mergeCell ref="M37:N37"/>
    <mergeCell ref="R35:S35"/>
    <mergeCell ref="P36:Q36"/>
    <mergeCell ref="R36:S36"/>
    <mergeCell ref="G35:H35"/>
    <mergeCell ref="I35:K35"/>
    <mergeCell ref="M35:N35"/>
    <mergeCell ref="P35:Q35"/>
    <mergeCell ref="P37:Q37"/>
    <mergeCell ref="R37:S37"/>
    <mergeCell ref="B38:C38"/>
    <mergeCell ref="E38:F38"/>
    <mergeCell ref="G38:H38"/>
    <mergeCell ref="I38:K38"/>
    <mergeCell ref="M38:N38"/>
    <mergeCell ref="P38:Q38"/>
    <mergeCell ref="R38:S38"/>
    <mergeCell ref="E37:F37"/>
    <mergeCell ref="M39:N39"/>
    <mergeCell ref="P39:Q39"/>
    <mergeCell ref="R39:S39"/>
    <mergeCell ref="A39:C39"/>
    <mergeCell ref="E39:F39"/>
    <mergeCell ref="G39:H39"/>
    <mergeCell ref="I39:K3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F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2" width="5.125" style="0" customWidth="1"/>
    <col min="3" max="3" width="9.375" style="0" customWidth="1"/>
    <col min="4" max="4" width="5.625" style="0" customWidth="1"/>
    <col min="5" max="5" width="7.75390625" style="0" customWidth="1"/>
    <col min="6" max="6" width="9.875" style="0" customWidth="1"/>
    <col min="7" max="7" width="4.25390625" style="0" customWidth="1"/>
    <col min="8" max="8" width="13.50390625" style="0" customWidth="1"/>
    <col min="9" max="9" width="7.00390625" style="0" customWidth="1"/>
    <col min="10" max="10" width="6.50390625" style="0" customWidth="1"/>
    <col min="11" max="11" width="6.25390625" style="0" customWidth="1"/>
    <col min="12" max="12" width="5.875" style="0" customWidth="1"/>
    <col min="13" max="13" width="9.375" style="0" customWidth="1"/>
    <col min="14" max="14" width="3.625" style="0" customWidth="1"/>
    <col min="15" max="15" width="12.875" style="0" customWidth="1"/>
    <col min="17" max="17" width="7.625" style="0" customWidth="1"/>
    <col min="18" max="19" width="8.125" style="0" customWidth="1"/>
    <col min="20" max="20" width="8.375" style="0" customWidth="1"/>
    <col min="21" max="21" width="3.75390625" style="0" customWidth="1"/>
    <col min="22" max="22" width="7.25390625" style="0" customWidth="1"/>
    <col min="23" max="23" width="4.625" style="0" customWidth="1"/>
    <col min="24" max="24" width="8.125" style="0" customWidth="1"/>
    <col min="25" max="25" width="3.00390625" style="0" customWidth="1"/>
    <col min="26" max="26" width="5.125" style="0" customWidth="1"/>
    <col min="27" max="27" width="6.875" style="0" customWidth="1"/>
    <col min="28" max="28" width="2.875" style="0" customWidth="1"/>
    <col min="29" max="29" width="5.375" style="0" customWidth="1"/>
    <col min="30" max="30" width="7.875" style="0" customWidth="1"/>
    <col min="31" max="31" width="7.375" style="0" customWidth="1"/>
    <col min="32" max="32" width="9.625" style="0" customWidth="1"/>
  </cols>
  <sheetData>
    <row r="3" ht="11.25" customHeight="1"/>
    <row r="4" spans="1:15" ht="23.25" customHeight="1" thickBot="1">
      <c r="A4" s="414" t="s">
        <v>236</v>
      </c>
      <c r="B4" s="414"/>
      <c r="C4" s="414"/>
      <c r="D4" s="414"/>
      <c r="E4" s="414"/>
      <c r="F4" s="8"/>
      <c r="G4" s="8"/>
      <c r="H4" s="8"/>
      <c r="I4" s="8"/>
      <c r="J4" s="8"/>
      <c r="K4" s="8"/>
      <c r="L4" s="8"/>
      <c r="M4" s="8"/>
      <c r="N4" s="8"/>
      <c r="O4" s="8"/>
    </row>
    <row r="5" spans="1:32" ht="113.25" customHeight="1">
      <c r="A5" s="396" t="s">
        <v>62</v>
      </c>
      <c r="B5" s="417" t="s">
        <v>177</v>
      </c>
      <c r="C5" s="418"/>
      <c r="D5" s="418"/>
      <c r="E5" s="418"/>
      <c r="F5" s="419"/>
      <c r="G5" s="420" t="s">
        <v>63</v>
      </c>
      <c r="H5" s="416"/>
      <c r="I5" s="421" t="s">
        <v>228</v>
      </c>
      <c r="J5" s="422"/>
      <c r="K5" s="422"/>
      <c r="L5" s="422"/>
      <c r="M5" s="423"/>
      <c r="N5" s="415" t="s">
        <v>227</v>
      </c>
      <c r="O5" s="416"/>
      <c r="P5" s="407" t="s">
        <v>180</v>
      </c>
      <c r="Q5" s="408"/>
      <c r="R5" s="408"/>
      <c r="S5" s="408"/>
      <c r="T5" s="408"/>
      <c r="U5" s="409" t="s">
        <v>3</v>
      </c>
      <c r="V5" s="409"/>
      <c r="W5" s="410"/>
      <c r="X5" s="411" t="s">
        <v>232</v>
      </c>
      <c r="Y5" s="412"/>
      <c r="Z5" s="412"/>
      <c r="AA5" s="413"/>
      <c r="AB5" s="442" t="s">
        <v>181</v>
      </c>
      <c r="AC5" s="443"/>
      <c r="AD5" s="443"/>
      <c r="AE5" s="443"/>
      <c r="AF5" s="444"/>
    </row>
    <row r="6" spans="1:32" ht="49.5" customHeight="1">
      <c r="A6" s="397"/>
      <c r="B6" s="46" t="s">
        <v>100</v>
      </c>
      <c r="C6" s="406" t="s">
        <v>101</v>
      </c>
      <c r="D6" s="360"/>
      <c r="E6" s="405" t="s">
        <v>107</v>
      </c>
      <c r="F6" s="360"/>
      <c r="G6" s="406" t="s">
        <v>108</v>
      </c>
      <c r="H6" s="360"/>
      <c r="I6" s="46" t="s">
        <v>100</v>
      </c>
      <c r="J6" s="406" t="s">
        <v>109</v>
      </c>
      <c r="K6" s="360"/>
      <c r="L6" s="405" t="s">
        <v>102</v>
      </c>
      <c r="M6" s="360"/>
      <c r="N6" s="406" t="s">
        <v>103</v>
      </c>
      <c r="O6" s="360"/>
      <c r="P6" s="58" t="s">
        <v>110</v>
      </c>
      <c r="Q6" s="424" t="s">
        <v>111</v>
      </c>
      <c r="R6" s="425"/>
      <c r="S6" s="426" t="s">
        <v>107</v>
      </c>
      <c r="T6" s="425"/>
      <c r="U6" s="424" t="s">
        <v>108</v>
      </c>
      <c r="V6" s="424"/>
      <c r="W6" s="425"/>
      <c r="X6" s="58" t="s">
        <v>112</v>
      </c>
      <c r="Y6" s="424" t="s">
        <v>53</v>
      </c>
      <c r="Z6" s="424"/>
      <c r="AA6" s="424"/>
      <c r="AB6" s="445" t="s">
        <v>113</v>
      </c>
      <c r="AC6" s="446"/>
      <c r="AD6" s="451" t="s">
        <v>114</v>
      </c>
      <c r="AE6" s="452"/>
      <c r="AF6" s="59" t="s">
        <v>235</v>
      </c>
    </row>
    <row r="7" spans="1:32" ht="54.75" customHeight="1">
      <c r="A7" s="47" t="s">
        <v>15</v>
      </c>
      <c r="B7" s="66">
        <v>61</v>
      </c>
      <c r="C7" s="381">
        <v>37657</v>
      </c>
      <c r="D7" s="387"/>
      <c r="E7" s="381">
        <v>2966</v>
      </c>
      <c r="F7" s="387"/>
      <c r="G7" s="381">
        <v>5932</v>
      </c>
      <c r="H7" s="387"/>
      <c r="I7" s="67">
        <v>2</v>
      </c>
      <c r="J7" s="381">
        <v>875</v>
      </c>
      <c r="K7" s="387"/>
      <c r="L7" s="381">
        <v>12151</v>
      </c>
      <c r="M7" s="387"/>
      <c r="N7" s="381">
        <v>24303</v>
      </c>
      <c r="O7" s="387"/>
      <c r="P7" s="60">
        <v>9917</v>
      </c>
      <c r="Q7" s="427">
        <v>6282840</v>
      </c>
      <c r="R7" s="428"/>
      <c r="S7" s="427">
        <v>41699295</v>
      </c>
      <c r="T7" s="428"/>
      <c r="U7" s="427">
        <v>83362618</v>
      </c>
      <c r="V7" s="427"/>
      <c r="W7" s="428"/>
      <c r="X7" s="62">
        <v>10</v>
      </c>
      <c r="Y7" s="427">
        <v>13946</v>
      </c>
      <c r="Z7" s="427"/>
      <c r="AA7" s="429"/>
      <c r="AB7" s="381">
        <v>0</v>
      </c>
      <c r="AC7" s="381"/>
      <c r="AD7" s="381">
        <v>0</v>
      </c>
      <c r="AE7" s="381"/>
      <c r="AF7" s="133">
        <v>0</v>
      </c>
    </row>
    <row r="8" spans="1:32" ht="54.75" customHeight="1">
      <c r="A8" s="48" t="s">
        <v>16</v>
      </c>
      <c r="B8" s="67">
        <v>92</v>
      </c>
      <c r="C8" s="381">
        <v>10477</v>
      </c>
      <c r="D8" s="387"/>
      <c r="E8" s="381">
        <v>6234</v>
      </c>
      <c r="F8" s="387"/>
      <c r="G8" s="381">
        <v>12400</v>
      </c>
      <c r="H8" s="387"/>
      <c r="I8" s="66">
        <v>1</v>
      </c>
      <c r="J8" s="381">
        <v>46</v>
      </c>
      <c r="K8" s="387"/>
      <c r="L8" s="381">
        <v>1413</v>
      </c>
      <c r="M8" s="387"/>
      <c r="N8" s="381">
        <v>2826</v>
      </c>
      <c r="O8" s="387"/>
      <c r="P8" s="62">
        <v>2738</v>
      </c>
      <c r="Q8" s="427">
        <v>2169153</v>
      </c>
      <c r="R8" s="428"/>
      <c r="S8" s="427">
        <v>20918098</v>
      </c>
      <c r="T8" s="428"/>
      <c r="U8" s="427">
        <v>41820252</v>
      </c>
      <c r="V8" s="427"/>
      <c r="W8" s="428"/>
      <c r="X8" s="61">
        <v>8</v>
      </c>
      <c r="Y8" s="427">
        <v>151322</v>
      </c>
      <c r="Z8" s="427"/>
      <c r="AA8" s="429"/>
      <c r="AB8" s="381">
        <v>0</v>
      </c>
      <c r="AC8" s="381"/>
      <c r="AD8" s="381">
        <v>0</v>
      </c>
      <c r="AE8" s="381"/>
      <c r="AF8" s="133">
        <v>0</v>
      </c>
    </row>
    <row r="9" spans="1:32" ht="54.75" customHeight="1">
      <c r="A9" s="48" t="s">
        <v>17</v>
      </c>
      <c r="B9" s="67">
        <v>195</v>
      </c>
      <c r="C9" s="381">
        <v>123127</v>
      </c>
      <c r="D9" s="387"/>
      <c r="E9" s="386">
        <v>10361</v>
      </c>
      <c r="F9" s="387"/>
      <c r="G9" s="381">
        <v>10384</v>
      </c>
      <c r="H9" s="387"/>
      <c r="I9" s="66">
        <v>0</v>
      </c>
      <c r="J9" s="381">
        <v>0</v>
      </c>
      <c r="K9" s="387"/>
      <c r="L9" s="381">
        <v>0</v>
      </c>
      <c r="M9" s="387"/>
      <c r="N9" s="386">
        <v>0</v>
      </c>
      <c r="O9" s="387"/>
      <c r="P9" s="62">
        <v>354</v>
      </c>
      <c r="Q9" s="427">
        <v>882945</v>
      </c>
      <c r="R9" s="428"/>
      <c r="S9" s="430">
        <v>187902</v>
      </c>
      <c r="T9" s="428"/>
      <c r="U9" s="427">
        <v>287249</v>
      </c>
      <c r="V9" s="427"/>
      <c r="W9" s="428"/>
      <c r="X9" s="61">
        <v>2</v>
      </c>
      <c r="Y9" s="427">
        <v>216</v>
      </c>
      <c r="Z9" s="427"/>
      <c r="AA9" s="429"/>
      <c r="AB9" s="381">
        <v>0</v>
      </c>
      <c r="AC9" s="381"/>
      <c r="AD9" s="386">
        <v>0</v>
      </c>
      <c r="AE9" s="386"/>
      <c r="AF9" s="134">
        <v>0</v>
      </c>
    </row>
    <row r="10" spans="1:32" ht="54.75" customHeight="1">
      <c r="A10" s="48" t="s">
        <v>1</v>
      </c>
      <c r="B10" s="66">
        <v>192</v>
      </c>
      <c r="C10" s="381">
        <v>341115</v>
      </c>
      <c r="D10" s="387"/>
      <c r="E10" s="381">
        <v>5856</v>
      </c>
      <c r="F10" s="387"/>
      <c r="G10" s="381">
        <v>5867</v>
      </c>
      <c r="H10" s="387"/>
      <c r="I10" s="66">
        <v>0</v>
      </c>
      <c r="J10" s="386">
        <v>0</v>
      </c>
      <c r="K10" s="387"/>
      <c r="L10" s="381">
        <v>0</v>
      </c>
      <c r="M10" s="387"/>
      <c r="N10" s="386">
        <v>0</v>
      </c>
      <c r="O10" s="387"/>
      <c r="P10" s="61">
        <v>237</v>
      </c>
      <c r="Q10" s="427">
        <v>7266419</v>
      </c>
      <c r="R10" s="428"/>
      <c r="S10" s="427">
        <v>190913</v>
      </c>
      <c r="T10" s="428"/>
      <c r="U10" s="427">
        <v>272254</v>
      </c>
      <c r="V10" s="427"/>
      <c r="W10" s="428"/>
      <c r="X10" s="61">
        <v>0</v>
      </c>
      <c r="Y10" s="430">
        <v>0</v>
      </c>
      <c r="Z10" s="430"/>
      <c r="AA10" s="431"/>
      <c r="AB10" s="381">
        <v>0</v>
      </c>
      <c r="AC10" s="381"/>
      <c r="AD10" s="386">
        <v>0</v>
      </c>
      <c r="AE10" s="386"/>
      <c r="AF10" s="134">
        <v>0</v>
      </c>
    </row>
    <row r="11" spans="1:32" ht="54.75" customHeight="1">
      <c r="A11" s="49" t="s">
        <v>7</v>
      </c>
      <c r="B11" s="67">
        <v>41</v>
      </c>
      <c r="C11" s="386">
        <v>23045</v>
      </c>
      <c r="D11" s="387"/>
      <c r="E11" s="386">
        <v>1032</v>
      </c>
      <c r="F11" s="387"/>
      <c r="G11" s="386">
        <v>1301</v>
      </c>
      <c r="H11" s="387"/>
      <c r="I11" s="67">
        <v>0</v>
      </c>
      <c r="J11" s="386">
        <v>0</v>
      </c>
      <c r="K11" s="387"/>
      <c r="L11" s="381">
        <v>0</v>
      </c>
      <c r="M11" s="387"/>
      <c r="N11" s="381">
        <v>0</v>
      </c>
      <c r="O11" s="387"/>
      <c r="P11" s="62">
        <v>97</v>
      </c>
      <c r="Q11" s="430">
        <v>1160124</v>
      </c>
      <c r="R11" s="428"/>
      <c r="S11" s="430">
        <v>1083237</v>
      </c>
      <c r="T11" s="428"/>
      <c r="U11" s="430">
        <v>1418460</v>
      </c>
      <c r="V11" s="430"/>
      <c r="W11" s="428"/>
      <c r="X11" s="62">
        <v>1</v>
      </c>
      <c r="Y11" s="430">
        <v>7671</v>
      </c>
      <c r="Z11" s="430"/>
      <c r="AA11" s="431"/>
      <c r="AB11" s="381">
        <v>0</v>
      </c>
      <c r="AC11" s="381"/>
      <c r="AD11" s="381">
        <v>0</v>
      </c>
      <c r="AE11" s="381"/>
      <c r="AF11" s="133">
        <v>0</v>
      </c>
    </row>
    <row r="12" spans="1:32" ht="54.75" customHeight="1" thickBot="1">
      <c r="A12" s="186" t="s">
        <v>18</v>
      </c>
      <c r="B12" s="187">
        <f>SUM(B7:B11)</f>
        <v>581</v>
      </c>
      <c r="C12" s="383">
        <f>SUM(C7:D11)</f>
        <v>535421</v>
      </c>
      <c r="D12" s="370"/>
      <c r="E12" s="388">
        <f>SUM(E7:F11)</f>
        <v>26449</v>
      </c>
      <c r="F12" s="370"/>
      <c r="G12" s="388">
        <f>SUM(G7:H11)</f>
        <v>35884</v>
      </c>
      <c r="H12" s="370"/>
      <c r="I12" s="187">
        <f>SUM(I7:I11)</f>
        <v>3</v>
      </c>
      <c r="J12" s="383">
        <f>SUM(J7:K11)</f>
        <v>921</v>
      </c>
      <c r="K12" s="370"/>
      <c r="L12" s="388">
        <f>SUM(L7:M11)</f>
        <v>13564</v>
      </c>
      <c r="M12" s="370"/>
      <c r="N12" s="388">
        <f>SUM(N7:O11)</f>
        <v>27129</v>
      </c>
      <c r="O12" s="370"/>
      <c r="P12" s="189">
        <f>SUM(P7:P11)</f>
        <v>13343</v>
      </c>
      <c r="Q12" s="435">
        <f>SUM(Q7:R11)</f>
        <v>17761481</v>
      </c>
      <c r="R12" s="436"/>
      <c r="S12" s="437">
        <f>SUM(S7:T11)</f>
        <v>64079445</v>
      </c>
      <c r="T12" s="436"/>
      <c r="U12" s="437">
        <f>SUM(U7:W11)</f>
        <v>127160833</v>
      </c>
      <c r="V12" s="437"/>
      <c r="W12" s="436"/>
      <c r="X12" s="190">
        <f>SUM(X7:X11)</f>
        <v>21</v>
      </c>
      <c r="Y12" s="435">
        <f>SUM(Y7:AA11)</f>
        <v>173155</v>
      </c>
      <c r="Z12" s="435"/>
      <c r="AA12" s="435"/>
      <c r="AB12" s="447">
        <v>0</v>
      </c>
      <c r="AC12" s="448"/>
      <c r="AD12" s="432">
        <v>0</v>
      </c>
      <c r="AE12" s="432"/>
      <c r="AF12" s="191">
        <f>SUM(AF7:AF11)</f>
        <v>0</v>
      </c>
    </row>
    <row r="13" spans="1:32" ht="7.5" customHeight="1">
      <c r="A13" s="50"/>
      <c r="B13" s="51"/>
      <c r="C13" s="52"/>
      <c r="D13" s="53"/>
      <c r="E13" s="54"/>
      <c r="F13" s="53"/>
      <c r="G13" s="54"/>
      <c r="H13" s="53"/>
      <c r="I13" s="51"/>
      <c r="J13" s="52"/>
      <c r="K13" s="53"/>
      <c r="L13" s="54"/>
      <c r="M13" s="53"/>
      <c r="N13" s="54"/>
      <c r="O13" s="53"/>
      <c r="P13" s="63"/>
      <c r="Q13" s="52"/>
      <c r="R13" s="53"/>
      <c r="S13" s="54"/>
      <c r="T13" s="53"/>
      <c r="U13" s="54"/>
      <c r="V13" s="54"/>
      <c r="W13" s="53"/>
      <c r="X13" s="51"/>
      <c r="Y13" s="52"/>
      <c r="Z13" s="52"/>
      <c r="AA13" s="52"/>
      <c r="AB13" s="52"/>
      <c r="AC13" s="64"/>
      <c r="AD13" s="53"/>
      <c r="AE13" s="53"/>
      <c r="AF13" s="64"/>
    </row>
    <row r="14" spans="1:32" ht="27" customHeight="1">
      <c r="A14" s="382" t="s">
        <v>104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54"/>
      <c r="M14" s="53"/>
      <c r="N14" s="54"/>
      <c r="O14" s="53"/>
      <c r="P14" s="63"/>
      <c r="Q14" s="52"/>
      <c r="R14" s="53"/>
      <c r="S14" s="54"/>
      <c r="T14" s="53"/>
      <c r="U14" s="54"/>
      <c r="V14" s="54"/>
      <c r="W14" s="53"/>
      <c r="X14" s="51"/>
      <c r="Y14" s="52"/>
      <c r="Z14" s="52"/>
      <c r="AA14" s="52"/>
      <c r="AB14" s="52"/>
      <c r="AC14" s="64"/>
      <c r="AD14" s="53"/>
      <c r="AE14" s="53"/>
      <c r="AF14" s="64"/>
    </row>
    <row r="15" spans="1:32" ht="54" customHeight="1" thickBot="1">
      <c r="A15" s="55" t="s">
        <v>105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13.25" customHeight="1">
      <c r="A16" s="396" t="s">
        <v>106</v>
      </c>
      <c r="B16" s="398" t="s">
        <v>178</v>
      </c>
      <c r="C16" s="399"/>
      <c r="D16" s="401" t="s">
        <v>179</v>
      </c>
      <c r="E16" s="399"/>
      <c r="F16" s="390" t="s">
        <v>229</v>
      </c>
      <c r="G16" s="391"/>
      <c r="H16" s="392"/>
      <c r="I16" s="390" t="s">
        <v>230</v>
      </c>
      <c r="J16" s="402"/>
      <c r="K16" s="402"/>
      <c r="L16" s="403"/>
      <c r="M16" s="390" t="s">
        <v>231</v>
      </c>
      <c r="N16" s="391"/>
      <c r="O16" s="392"/>
      <c r="P16" s="433" t="s">
        <v>234</v>
      </c>
      <c r="Q16" s="433"/>
      <c r="R16" s="433"/>
      <c r="S16" s="434" t="s">
        <v>233</v>
      </c>
      <c r="T16" s="434"/>
      <c r="U16" s="434"/>
      <c r="V16" s="433" t="s">
        <v>185</v>
      </c>
      <c r="W16" s="433"/>
      <c r="X16" s="433"/>
      <c r="Y16" s="433"/>
      <c r="Z16" s="455" t="s">
        <v>66</v>
      </c>
      <c r="AA16" s="455"/>
      <c r="AB16" s="456"/>
      <c r="AC16" s="8"/>
      <c r="AD16" s="8"/>
      <c r="AE16" s="8"/>
      <c r="AF16" s="8"/>
    </row>
    <row r="17" spans="1:32" ht="49.5" customHeight="1">
      <c r="A17" s="397"/>
      <c r="B17" s="400"/>
      <c r="C17" s="400"/>
      <c r="D17" s="400"/>
      <c r="E17" s="400"/>
      <c r="F17" s="393" t="s">
        <v>64</v>
      </c>
      <c r="G17" s="394"/>
      <c r="H17" s="57" t="s">
        <v>65</v>
      </c>
      <c r="I17" s="395" t="s">
        <v>64</v>
      </c>
      <c r="J17" s="394"/>
      <c r="K17" s="404" t="s">
        <v>2</v>
      </c>
      <c r="L17" s="394"/>
      <c r="M17" s="393" t="s">
        <v>64</v>
      </c>
      <c r="N17" s="394"/>
      <c r="O17" s="56" t="s">
        <v>65</v>
      </c>
      <c r="P17" s="56" t="s">
        <v>115</v>
      </c>
      <c r="Q17" s="404" t="s">
        <v>54</v>
      </c>
      <c r="R17" s="404"/>
      <c r="S17" s="65" t="s">
        <v>183</v>
      </c>
      <c r="T17" s="404" t="s">
        <v>2</v>
      </c>
      <c r="U17" s="404"/>
      <c r="V17" s="56" t="s">
        <v>184</v>
      </c>
      <c r="W17" s="393" t="s">
        <v>116</v>
      </c>
      <c r="X17" s="393"/>
      <c r="Y17" s="393"/>
      <c r="Z17" s="449" t="s">
        <v>182</v>
      </c>
      <c r="AA17" s="449"/>
      <c r="AB17" s="450"/>
      <c r="AC17" s="8"/>
      <c r="AD17" s="8"/>
      <c r="AE17" s="8"/>
      <c r="AF17" s="8"/>
    </row>
    <row r="18" spans="1:32" ht="54.75" customHeight="1">
      <c r="A18" s="47" t="s">
        <v>15</v>
      </c>
      <c r="B18" s="384">
        <f>SUM(S7-Y7-AF7)</f>
        <v>41685349</v>
      </c>
      <c r="C18" s="385"/>
      <c r="D18" s="381">
        <v>1250594</v>
      </c>
      <c r="E18" s="387"/>
      <c r="F18" s="381">
        <v>4445</v>
      </c>
      <c r="G18" s="387"/>
      <c r="H18" s="66">
        <v>345319</v>
      </c>
      <c r="I18" s="386">
        <v>0</v>
      </c>
      <c r="J18" s="387"/>
      <c r="K18" s="386">
        <v>0</v>
      </c>
      <c r="L18" s="387"/>
      <c r="M18" s="381">
        <v>1341</v>
      </c>
      <c r="N18" s="387"/>
      <c r="O18" s="66">
        <v>200510</v>
      </c>
      <c r="P18" s="66">
        <v>90</v>
      </c>
      <c r="Q18" s="381">
        <v>33664</v>
      </c>
      <c r="R18" s="381"/>
      <c r="S18" s="67">
        <v>2</v>
      </c>
      <c r="T18" s="387">
        <v>206</v>
      </c>
      <c r="U18" s="387"/>
      <c r="V18" s="67">
        <v>7</v>
      </c>
      <c r="W18" s="387">
        <v>379</v>
      </c>
      <c r="X18" s="387"/>
      <c r="Y18" s="387"/>
      <c r="Z18" s="387">
        <f>D18-H18-K18-O18-T18-W18</f>
        <v>704180</v>
      </c>
      <c r="AA18" s="387"/>
      <c r="AB18" s="454"/>
      <c r="AC18" s="8"/>
      <c r="AD18" s="8"/>
      <c r="AE18" s="8"/>
      <c r="AF18" s="8"/>
    </row>
    <row r="19" spans="1:32" ht="54.75" customHeight="1">
      <c r="A19" s="48" t="s">
        <v>16</v>
      </c>
      <c r="B19" s="384">
        <f>SUM(S8-Y8-AF8)</f>
        <v>20766776</v>
      </c>
      <c r="C19" s="385"/>
      <c r="D19" s="381">
        <v>623024</v>
      </c>
      <c r="E19" s="387"/>
      <c r="F19" s="381">
        <v>167</v>
      </c>
      <c r="G19" s="387"/>
      <c r="H19" s="66">
        <v>35870</v>
      </c>
      <c r="I19" s="386">
        <v>0</v>
      </c>
      <c r="J19" s="387"/>
      <c r="K19" s="381">
        <v>0</v>
      </c>
      <c r="L19" s="387"/>
      <c r="M19" s="381">
        <v>135</v>
      </c>
      <c r="N19" s="387"/>
      <c r="O19" s="67">
        <v>23873</v>
      </c>
      <c r="P19" s="66">
        <v>99</v>
      </c>
      <c r="Q19" s="381">
        <v>44419</v>
      </c>
      <c r="R19" s="381"/>
      <c r="S19" s="67">
        <v>1</v>
      </c>
      <c r="T19" s="387">
        <v>105</v>
      </c>
      <c r="U19" s="387"/>
      <c r="V19" s="66">
        <v>6</v>
      </c>
      <c r="W19" s="387">
        <v>400</v>
      </c>
      <c r="X19" s="387"/>
      <c r="Y19" s="387"/>
      <c r="Z19" s="387">
        <f>D19-H19-K19-O19-T19-W19</f>
        <v>562776</v>
      </c>
      <c r="AA19" s="387"/>
      <c r="AB19" s="454"/>
      <c r="AC19" s="8"/>
      <c r="AD19" s="8"/>
      <c r="AE19" s="8"/>
      <c r="AF19" s="8"/>
    </row>
    <row r="20" spans="1:32" ht="54.75" customHeight="1">
      <c r="A20" s="48" t="s">
        <v>17</v>
      </c>
      <c r="B20" s="384">
        <f>SUM(S9-Y9-AF9)</f>
        <v>187686</v>
      </c>
      <c r="C20" s="385"/>
      <c r="D20" s="381">
        <v>5618</v>
      </c>
      <c r="E20" s="387"/>
      <c r="F20" s="381">
        <v>0</v>
      </c>
      <c r="G20" s="387"/>
      <c r="H20" s="66">
        <v>0</v>
      </c>
      <c r="I20" s="381">
        <v>0</v>
      </c>
      <c r="J20" s="387"/>
      <c r="K20" s="381">
        <v>0</v>
      </c>
      <c r="L20" s="387"/>
      <c r="M20" s="381">
        <v>0</v>
      </c>
      <c r="N20" s="387"/>
      <c r="O20" s="66">
        <v>0</v>
      </c>
      <c r="P20" s="66">
        <v>0</v>
      </c>
      <c r="Q20" s="381">
        <v>0</v>
      </c>
      <c r="R20" s="381"/>
      <c r="S20" s="66">
        <v>0</v>
      </c>
      <c r="T20" s="387">
        <v>0</v>
      </c>
      <c r="U20" s="387"/>
      <c r="V20" s="66">
        <v>0</v>
      </c>
      <c r="W20" s="438">
        <v>0</v>
      </c>
      <c r="X20" s="439"/>
      <c r="Y20" s="440"/>
      <c r="Z20" s="387">
        <f>D20-H20-K20-O20-T20-W20</f>
        <v>5618</v>
      </c>
      <c r="AA20" s="387"/>
      <c r="AB20" s="454"/>
      <c r="AC20" s="8"/>
      <c r="AD20" s="8"/>
      <c r="AE20" s="8"/>
      <c r="AF20" s="8"/>
    </row>
    <row r="21" spans="1:32" ht="54.75" customHeight="1">
      <c r="A21" s="48" t="s">
        <v>1</v>
      </c>
      <c r="B21" s="384">
        <f>SUM(S10-Y10-AF10)</f>
        <v>190913</v>
      </c>
      <c r="C21" s="385"/>
      <c r="D21" s="386">
        <v>5688</v>
      </c>
      <c r="E21" s="387"/>
      <c r="F21" s="381">
        <v>0</v>
      </c>
      <c r="G21" s="387"/>
      <c r="H21" s="67">
        <v>0</v>
      </c>
      <c r="I21" s="386">
        <v>0</v>
      </c>
      <c r="J21" s="387"/>
      <c r="K21" s="381">
        <v>0</v>
      </c>
      <c r="L21" s="387"/>
      <c r="M21" s="386">
        <v>0</v>
      </c>
      <c r="N21" s="387"/>
      <c r="O21" s="67">
        <v>0</v>
      </c>
      <c r="P21" s="66">
        <v>0</v>
      </c>
      <c r="Q21" s="386">
        <v>0</v>
      </c>
      <c r="R21" s="386"/>
      <c r="S21" s="67">
        <v>0</v>
      </c>
      <c r="T21" s="387">
        <v>0</v>
      </c>
      <c r="U21" s="387"/>
      <c r="V21" s="66">
        <v>0</v>
      </c>
      <c r="W21" s="387">
        <v>0</v>
      </c>
      <c r="X21" s="387"/>
      <c r="Y21" s="387"/>
      <c r="Z21" s="387">
        <f>D21-H21-K21-O21-T21-W21</f>
        <v>5688</v>
      </c>
      <c r="AA21" s="387"/>
      <c r="AB21" s="454"/>
      <c r="AC21" s="8"/>
      <c r="AD21" s="8"/>
      <c r="AE21" s="8"/>
      <c r="AF21" s="8"/>
    </row>
    <row r="22" spans="1:32" ht="54.75" customHeight="1">
      <c r="A22" s="49" t="s">
        <v>7</v>
      </c>
      <c r="B22" s="384">
        <f>SUM(S11-Y11-AF11)</f>
        <v>1075566</v>
      </c>
      <c r="C22" s="385"/>
      <c r="D22" s="386">
        <v>32264</v>
      </c>
      <c r="E22" s="387"/>
      <c r="F22" s="386">
        <v>5</v>
      </c>
      <c r="G22" s="387"/>
      <c r="H22" s="66">
        <v>690</v>
      </c>
      <c r="I22" s="386">
        <v>0</v>
      </c>
      <c r="J22" s="387"/>
      <c r="K22" s="381">
        <v>0</v>
      </c>
      <c r="L22" s="387"/>
      <c r="M22" s="381">
        <v>1</v>
      </c>
      <c r="N22" s="387"/>
      <c r="O22" s="66">
        <v>288</v>
      </c>
      <c r="P22" s="67">
        <v>0</v>
      </c>
      <c r="Q22" s="381">
        <v>0</v>
      </c>
      <c r="R22" s="381"/>
      <c r="S22" s="67">
        <v>0</v>
      </c>
      <c r="T22" s="387">
        <v>0</v>
      </c>
      <c r="U22" s="387"/>
      <c r="V22" s="66">
        <v>0</v>
      </c>
      <c r="W22" s="387">
        <v>0</v>
      </c>
      <c r="X22" s="387"/>
      <c r="Y22" s="387"/>
      <c r="Z22" s="387">
        <f>D22-H22-K22-O22-T22-W22</f>
        <v>31286</v>
      </c>
      <c r="AA22" s="387"/>
      <c r="AB22" s="454"/>
      <c r="AC22" s="8"/>
      <c r="AD22" s="8"/>
      <c r="AE22" s="8"/>
      <c r="AF22" s="8"/>
    </row>
    <row r="23" spans="1:32" ht="54.75" customHeight="1" thickBot="1">
      <c r="A23" s="186" t="s">
        <v>18</v>
      </c>
      <c r="B23" s="388">
        <f>SUM(B18:C22)</f>
        <v>63906290</v>
      </c>
      <c r="C23" s="370"/>
      <c r="D23" s="388">
        <f>SUM(D18:E22)</f>
        <v>1917188</v>
      </c>
      <c r="E23" s="370"/>
      <c r="F23" s="388">
        <f>SUM(F18:G22)</f>
        <v>4617</v>
      </c>
      <c r="G23" s="370"/>
      <c r="H23" s="188">
        <f>SUM(H18:H22)</f>
        <v>381879</v>
      </c>
      <c r="I23" s="389">
        <f>SUM(I18:J22)</f>
        <v>0</v>
      </c>
      <c r="J23" s="373"/>
      <c r="K23" s="383">
        <f>SUM(K18:L22)</f>
        <v>0</v>
      </c>
      <c r="L23" s="373"/>
      <c r="M23" s="383">
        <f>SUM(M18:N22)</f>
        <v>1477</v>
      </c>
      <c r="N23" s="370"/>
      <c r="O23" s="188">
        <f>SUM(O18:O22)</f>
        <v>224671</v>
      </c>
      <c r="P23" s="192">
        <f>SUM(P18:P22)</f>
        <v>189</v>
      </c>
      <c r="Q23" s="441">
        <f>SUM(Q18:R22)</f>
        <v>78083</v>
      </c>
      <c r="R23" s="441"/>
      <c r="S23" s="192">
        <f>SUM(S18:S22)</f>
        <v>3</v>
      </c>
      <c r="T23" s="325">
        <f>SUM(T18:U22)</f>
        <v>311</v>
      </c>
      <c r="U23" s="325"/>
      <c r="V23" s="193">
        <f>SUM(V18:V22)</f>
        <v>13</v>
      </c>
      <c r="W23" s="325">
        <f>SUM(W18:Y22)</f>
        <v>779</v>
      </c>
      <c r="X23" s="325"/>
      <c r="Y23" s="325"/>
      <c r="Z23" s="325">
        <f>SUM(Z18:AA22)</f>
        <v>1309548</v>
      </c>
      <c r="AA23" s="325"/>
      <c r="AB23" s="453"/>
      <c r="AC23" s="8"/>
      <c r="AD23" s="8"/>
      <c r="AE23" s="8"/>
      <c r="AF23" s="8"/>
    </row>
  </sheetData>
  <mergeCells count="173">
    <mergeCell ref="Z19:AB19"/>
    <mergeCell ref="Z18:AB18"/>
    <mergeCell ref="Y12:AA12"/>
    <mergeCell ref="Z16:AB16"/>
    <mergeCell ref="Z23:AB23"/>
    <mergeCell ref="Z22:AB22"/>
    <mergeCell ref="Z21:AB21"/>
    <mergeCell ref="Z20:AB20"/>
    <mergeCell ref="AB5:AF5"/>
    <mergeCell ref="AB6:AC6"/>
    <mergeCell ref="AB12:AC12"/>
    <mergeCell ref="Z17:AB17"/>
    <mergeCell ref="AD6:AE6"/>
    <mergeCell ref="AB7:AC7"/>
    <mergeCell ref="AD11:AE11"/>
    <mergeCell ref="AD10:AE10"/>
    <mergeCell ref="AD9:AE9"/>
    <mergeCell ref="AD8:AE8"/>
    <mergeCell ref="Q23:R23"/>
    <mergeCell ref="T23:U23"/>
    <mergeCell ref="W23:Y23"/>
    <mergeCell ref="Q22:R22"/>
    <mergeCell ref="T22:U22"/>
    <mergeCell ref="W22:Y22"/>
    <mergeCell ref="Q21:R21"/>
    <mergeCell ref="T21:U21"/>
    <mergeCell ref="W21:Y21"/>
    <mergeCell ref="Q20:R20"/>
    <mergeCell ref="T20:U20"/>
    <mergeCell ref="W20:Y20"/>
    <mergeCell ref="Q19:R19"/>
    <mergeCell ref="T19:U19"/>
    <mergeCell ref="W19:Y19"/>
    <mergeCell ref="Q18:R18"/>
    <mergeCell ref="T18:U18"/>
    <mergeCell ref="W18:Y18"/>
    <mergeCell ref="Q17:R17"/>
    <mergeCell ref="T17:U17"/>
    <mergeCell ref="W17:Y17"/>
    <mergeCell ref="AD12:AE12"/>
    <mergeCell ref="P16:R16"/>
    <mergeCell ref="S16:U16"/>
    <mergeCell ref="V16:Y16"/>
    <mergeCell ref="Q12:R12"/>
    <mergeCell ref="S12:T12"/>
    <mergeCell ref="U12:W12"/>
    <mergeCell ref="Q11:R11"/>
    <mergeCell ref="S11:T11"/>
    <mergeCell ref="U11:W11"/>
    <mergeCell ref="Y11:AA11"/>
    <mergeCell ref="Q10:R10"/>
    <mergeCell ref="S10:T10"/>
    <mergeCell ref="U10:W10"/>
    <mergeCell ref="Y10:AA10"/>
    <mergeCell ref="Q9:R9"/>
    <mergeCell ref="S9:T9"/>
    <mergeCell ref="U9:W9"/>
    <mergeCell ref="Y9:AA9"/>
    <mergeCell ref="Q8:R8"/>
    <mergeCell ref="S8:T8"/>
    <mergeCell ref="U8:W8"/>
    <mergeCell ref="Y8:AA8"/>
    <mergeCell ref="Q7:R7"/>
    <mergeCell ref="S7:T7"/>
    <mergeCell ref="U7:W7"/>
    <mergeCell ref="Y7:AA7"/>
    <mergeCell ref="Q6:R6"/>
    <mergeCell ref="S6:T6"/>
    <mergeCell ref="U6:W6"/>
    <mergeCell ref="Y6:AA6"/>
    <mergeCell ref="P5:T5"/>
    <mergeCell ref="U5:W5"/>
    <mergeCell ref="X5:AA5"/>
    <mergeCell ref="A4:E4"/>
    <mergeCell ref="N5:O5"/>
    <mergeCell ref="A5:A6"/>
    <mergeCell ref="B5:F5"/>
    <mergeCell ref="G5:H5"/>
    <mergeCell ref="I5:M5"/>
    <mergeCell ref="C6:D6"/>
    <mergeCell ref="E6:F6"/>
    <mergeCell ref="G6:H6"/>
    <mergeCell ref="N6:O6"/>
    <mergeCell ref="J6:K6"/>
    <mergeCell ref="L6:M6"/>
    <mergeCell ref="L8:M8"/>
    <mergeCell ref="N8:O8"/>
    <mergeCell ref="J8:K8"/>
    <mergeCell ref="J7:K7"/>
    <mergeCell ref="L7:M7"/>
    <mergeCell ref="N7:O7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J9:K9"/>
    <mergeCell ref="L11:M11"/>
    <mergeCell ref="N11:O11"/>
    <mergeCell ref="C10:D10"/>
    <mergeCell ref="E10:F10"/>
    <mergeCell ref="G10:H10"/>
    <mergeCell ref="J10:K10"/>
    <mergeCell ref="L9:M9"/>
    <mergeCell ref="N9:O9"/>
    <mergeCell ref="L10:M10"/>
    <mergeCell ref="N10:O10"/>
    <mergeCell ref="L12:M12"/>
    <mergeCell ref="N12:O12"/>
    <mergeCell ref="C11:D11"/>
    <mergeCell ref="E11:F11"/>
    <mergeCell ref="C12:D12"/>
    <mergeCell ref="E12:F12"/>
    <mergeCell ref="G12:H12"/>
    <mergeCell ref="J12:K12"/>
    <mergeCell ref="G11:H11"/>
    <mergeCell ref="J11:K11"/>
    <mergeCell ref="M16:O16"/>
    <mergeCell ref="F17:G17"/>
    <mergeCell ref="I17:J17"/>
    <mergeCell ref="A16:A17"/>
    <mergeCell ref="B16:C17"/>
    <mergeCell ref="D16:E17"/>
    <mergeCell ref="F16:H16"/>
    <mergeCell ref="I16:L16"/>
    <mergeCell ref="K17:L17"/>
    <mergeCell ref="M17:N17"/>
    <mergeCell ref="K19:L19"/>
    <mergeCell ref="M19:N19"/>
    <mergeCell ref="K18:L18"/>
    <mergeCell ref="M18:N18"/>
    <mergeCell ref="B18:C18"/>
    <mergeCell ref="D18:E18"/>
    <mergeCell ref="B19:C19"/>
    <mergeCell ref="D19:E19"/>
    <mergeCell ref="F19:G19"/>
    <mergeCell ref="I19:J19"/>
    <mergeCell ref="F18:G18"/>
    <mergeCell ref="I18:J18"/>
    <mergeCell ref="B20:C20"/>
    <mergeCell ref="D20:E20"/>
    <mergeCell ref="F20:G20"/>
    <mergeCell ref="I20:J20"/>
    <mergeCell ref="B21:C21"/>
    <mergeCell ref="D21:E21"/>
    <mergeCell ref="F21:G21"/>
    <mergeCell ref="I21:J21"/>
    <mergeCell ref="I22:J22"/>
    <mergeCell ref="K20:L20"/>
    <mergeCell ref="M20:N20"/>
    <mergeCell ref="K21:L21"/>
    <mergeCell ref="M21:N21"/>
    <mergeCell ref="K22:L22"/>
    <mergeCell ref="M22:N22"/>
    <mergeCell ref="A14:K14"/>
    <mergeCell ref="K23:L23"/>
    <mergeCell ref="M23:N23"/>
    <mergeCell ref="B22:C22"/>
    <mergeCell ref="D22:E22"/>
    <mergeCell ref="B23:C23"/>
    <mergeCell ref="D23:E23"/>
    <mergeCell ref="F23:G23"/>
    <mergeCell ref="I23:J23"/>
    <mergeCell ref="F22:G22"/>
    <mergeCell ref="AD7:AE7"/>
    <mergeCell ref="AB11:AC11"/>
    <mergeCell ref="AB10:AC10"/>
    <mergeCell ref="AB9:AC9"/>
    <mergeCell ref="AB8:AC8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173"/>
  <sheetViews>
    <sheetView view="pageBreakPreview" zoomScale="75" zoomScaleSheetLayoutView="75" workbookViewId="0" topLeftCell="A1">
      <selection activeCell="AA20" sqref="AA20:AC20"/>
    </sheetView>
  </sheetViews>
  <sheetFormatPr defaultColWidth="9.00390625" defaultRowHeight="13.5"/>
  <cols>
    <col min="1" max="4" width="3.125" style="0" customWidth="1"/>
    <col min="5" max="6" width="3.50390625" style="0" customWidth="1"/>
    <col min="7" max="9" width="3.875" style="0" customWidth="1"/>
    <col min="10" max="11" width="3.50390625" style="0" customWidth="1"/>
    <col min="12" max="14" width="3.875" style="0" customWidth="1"/>
    <col min="15" max="16" width="3.50390625" style="0" customWidth="1"/>
    <col min="17" max="19" width="3.875" style="0" customWidth="1"/>
    <col min="20" max="21" width="3.50390625" style="0" customWidth="1"/>
    <col min="22" max="24" width="3.875" style="0" customWidth="1"/>
    <col min="25" max="26" width="3.50390625" style="0" customWidth="1"/>
    <col min="27" max="29" width="3.875" style="0" customWidth="1"/>
    <col min="30" max="31" width="3.50390625" style="0" customWidth="1"/>
    <col min="32" max="33" width="3.875" style="0" customWidth="1"/>
    <col min="34" max="34" width="5.625" style="0" customWidth="1"/>
    <col min="35" max="36" width="3.50390625" style="0" customWidth="1"/>
    <col min="37" max="38" width="3.875" style="0" customWidth="1"/>
    <col min="39" max="39" width="5.625" style="0" customWidth="1"/>
    <col min="40" max="41" width="3.50390625" style="0" customWidth="1"/>
    <col min="42" max="43" width="3.875" style="0" customWidth="1"/>
    <col min="44" max="44" width="5.625" style="0" customWidth="1"/>
    <col min="45" max="46" width="3.50390625" style="0" customWidth="1"/>
    <col min="47" max="48" width="3.875" style="0" customWidth="1"/>
    <col min="49" max="49" width="5.625" style="0" customWidth="1"/>
    <col min="50" max="51" width="4.00390625" style="0" customWidth="1"/>
    <col min="52" max="53" width="3.875" style="0" customWidth="1"/>
    <col min="54" max="54" width="6.125" style="0" customWidth="1"/>
    <col min="55" max="16384" width="2.625" style="0" customWidth="1"/>
  </cols>
  <sheetData>
    <row r="1" ht="34.5" customHeight="1"/>
    <row r="3" spans="1:29" ht="18" customHeight="1">
      <c r="A3" s="518" t="s">
        <v>142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23.25" customHeight="1" thickBot="1">
      <c r="A5" s="517" t="s">
        <v>57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54" ht="28.5" customHeight="1">
      <c r="A6" s="499" t="s">
        <v>19</v>
      </c>
      <c r="B6" s="498"/>
      <c r="C6" s="498"/>
      <c r="D6" s="498"/>
      <c r="E6" s="498" t="s">
        <v>20</v>
      </c>
      <c r="F6" s="498"/>
      <c r="G6" s="498"/>
      <c r="H6" s="498"/>
      <c r="I6" s="498"/>
      <c r="J6" s="483" t="s">
        <v>186</v>
      </c>
      <c r="K6" s="483"/>
      <c r="L6" s="483"/>
      <c r="M6" s="483"/>
      <c r="N6" s="483"/>
      <c r="O6" s="483" t="s">
        <v>187</v>
      </c>
      <c r="P6" s="483"/>
      <c r="Q6" s="483"/>
      <c r="R6" s="483"/>
      <c r="S6" s="483"/>
      <c r="T6" s="495" t="s">
        <v>188</v>
      </c>
      <c r="U6" s="496"/>
      <c r="V6" s="496"/>
      <c r="W6" s="496"/>
      <c r="X6" s="497"/>
      <c r="Y6" s="483" t="s">
        <v>189</v>
      </c>
      <c r="Z6" s="483"/>
      <c r="AA6" s="482"/>
      <c r="AB6" s="482"/>
      <c r="AC6" s="482"/>
      <c r="AD6" s="481" t="s">
        <v>29</v>
      </c>
      <c r="AE6" s="481"/>
      <c r="AF6" s="481"/>
      <c r="AG6" s="481"/>
      <c r="AH6" s="482"/>
      <c r="AI6" s="483" t="s">
        <v>30</v>
      </c>
      <c r="AJ6" s="483"/>
      <c r="AK6" s="483"/>
      <c r="AL6" s="483"/>
      <c r="AM6" s="482"/>
      <c r="AN6" s="483" t="s">
        <v>31</v>
      </c>
      <c r="AO6" s="483"/>
      <c r="AP6" s="483"/>
      <c r="AQ6" s="483"/>
      <c r="AR6" s="482"/>
      <c r="AS6" s="484" t="s">
        <v>32</v>
      </c>
      <c r="AT6" s="484"/>
      <c r="AU6" s="484"/>
      <c r="AV6" s="484"/>
      <c r="AW6" s="485"/>
      <c r="AX6" s="476" t="s">
        <v>33</v>
      </c>
      <c r="AY6" s="476"/>
      <c r="AZ6" s="476"/>
      <c r="BA6" s="476"/>
      <c r="BB6" s="477"/>
    </row>
    <row r="7" spans="1:54" ht="28.5" customHeight="1">
      <c r="A7" s="500"/>
      <c r="B7" s="501"/>
      <c r="C7" s="501"/>
      <c r="D7" s="501"/>
      <c r="E7" s="478" t="s">
        <v>117</v>
      </c>
      <c r="F7" s="478"/>
      <c r="G7" s="479" t="s">
        <v>118</v>
      </c>
      <c r="H7" s="479"/>
      <c r="I7" s="479"/>
      <c r="J7" s="478" t="s">
        <v>117</v>
      </c>
      <c r="K7" s="478"/>
      <c r="L7" s="479" t="s">
        <v>118</v>
      </c>
      <c r="M7" s="479"/>
      <c r="N7" s="479"/>
      <c r="O7" s="478" t="s">
        <v>117</v>
      </c>
      <c r="P7" s="478"/>
      <c r="Q7" s="479" t="s">
        <v>118</v>
      </c>
      <c r="R7" s="479"/>
      <c r="S7" s="479"/>
      <c r="T7" s="478" t="s">
        <v>117</v>
      </c>
      <c r="U7" s="478"/>
      <c r="V7" s="479" t="s">
        <v>118</v>
      </c>
      <c r="W7" s="479"/>
      <c r="X7" s="479"/>
      <c r="Y7" s="478" t="s">
        <v>117</v>
      </c>
      <c r="Z7" s="478"/>
      <c r="AA7" s="479" t="s">
        <v>118</v>
      </c>
      <c r="AB7" s="479"/>
      <c r="AC7" s="479"/>
      <c r="AD7" s="478" t="s">
        <v>34</v>
      </c>
      <c r="AE7" s="478"/>
      <c r="AF7" s="479" t="s">
        <v>123</v>
      </c>
      <c r="AG7" s="479"/>
      <c r="AH7" s="479"/>
      <c r="AI7" s="478" t="s">
        <v>34</v>
      </c>
      <c r="AJ7" s="478"/>
      <c r="AK7" s="479" t="s">
        <v>23</v>
      </c>
      <c r="AL7" s="479"/>
      <c r="AM7" s="479"/>
      <c r="AN7" s="478" t="s">
        <v>34</v>
      </c>
      <c r="AO7" s="478"/>
      <c r="AP7" s="479" t="s">
        <v>212</v>
      </c>
      <c r="AQ7" s="479"/>
      <c r="AR7" s="479"/>
      <c r="AS7" s="478" t="s">
        <v>34</v>
      </c>
      <c r="AT7" s="478"/>
      <c r="AU7" s="479" t="s">
        <v>23</v>
      </c>
      <c r="AV7" s="479"/>
      <c r="AW7" s="479"/>
      <c r="AX7" s="480" t="s">
        <v>34</v>
      </c>
      <c r="AY7" s="480"/>
      <c r="AZ7" s="474" t="s">
        <v>23</v>
      </c>
      <c r="BA7" s="474"/>
      <c r="BB7" s="475"/>
    </row>
    <row r="8" spans="1:54" ht="32.25" customHeight="1">
      <c r="A8" s="502" t="s">
        <v>15</v>
      </c>
      <c r="B8" s="479"/>
      <c r="C8" s="479"/>
      <c r="D8" s="479"/>
      <c r="E8" s="427">
        <v>97</v>
      </c>
      <c r="F8" s="427"/>
      <c r="G8" s="427">
        <v>2509</v>
      </c>
      <c r="H8" s="427"/>
      <c r="I8" s="427"/>
      <c r="J8" s="427">
        <v>14</v>
      </c>
      <c r="K8" s="427"/>
      <c r="L8" s="427">
        <v>1649</v>
      </c>
      <c r="M8" s="427"/>
      <c r="N8" s="427"/>
      <c r="O8" s="427">
        <v>34</v>
      </c>
      <c r="P8" s="427"/>
      <c r="Q8" s="427">
        <v>5785</v>
      </c>
      <c r="R8" s="427"/>
      <c r="S8" s="427"/>
      <c r="T8" s="427">
        <v>1933</v>
      </c>
      <c r="U8" s="427"/>
      <c r="V8" s="427">
        <v>1834497</v>
      </c>
      <c r="W8" s="427"/>
      <c r="X8" s="427"/>
      <c r="Y8" s="427">
        <v>703</v>
      </c>
      <c r="Z8" s="427"/>
      <c r="AA8" s="427">
        <v>1229089</v>
      </c>
      <c r="AB8" s="427"/>
      <c r="AC8" s="428"/>
      <c r="AD8" s="427">
        <v>4134</v>
      </c>
      <c r="AE8" s="427"/>
      <c r="AF8" s="427">
        <v>13920548</v>
      </c>
      <c r="AG8" s="427"/>
      <c r="AH8" s="427"/>
      <c r="AI8" s="427">
        <v>1923</v>
      </c>
      <c r="AJ8" s="427"/>
      <c r="AK8" s="427">
        <v>12915997</v>
      </c>
      <c r="AL8" s="427"/>
      <c r="AM8" s="427"/>
      <c r="AN8" s="427">
        <v>250</v>
      </c>
      <c r="AO8" s="427"/>
      <c r="AP8" s="427">
        <v>3186063</v>
      </c>
      <c r="AQ8" s="427"/>
      <c r="AR8" s="427"/>
      <c r="AS8" s="427">
        <v>40</v>
      </c>
      <c r="AT8" s="427"/>
      <c r="AU8" s="427">
        <v>1072341</v>
      </c>
      <c r="AV8" s="427"/>
      <c r="AW8" s="427"/>
      <c r="AX8" s="472">
        <f>E8+J8+O8+T8+Y8+AD8+AI8+AN8+AS8</f>
        <v>9128</v>
      </c>
      <c r="AY8" s="472"/>
      <c r="AZ8" s="472">
        <f>G8+L8+Q8+V8+AA8+AF8+AK8+AP8+AU8</f>
        <v>34168478</v>
      </c>
      <c r="BA8" s="472"/>
      <c r="BB8" s="473"/>
    </row>
    <row r="9" spans="1:54" ht="32.25" customHeight="1">
      <c r="A9" s="502" t="s">
        <v>24</v>
      </c>
      <c r="B9" s="479"/>
      <c r="C9" s="479"/>
      <c r="D9" s="479"/>
      <c r="E9" s="427">
        <v>96</v>
      </c>
      <c r="F9" s="427"/>
      <c r="G9" s="427">
        <v>3649</v>
      </c>
      <c r="H9" s="427"/>
      <c r="I9" s="427"/>
      <c r="J9" s="430">
        <v>29</v>
      </c>
      <c r="K9" s="430"/>
      <c r="L9" s="430">
        <v>3361</v>
      </c>
      <c r="M9" s="430"/>
      <c r="N9" s="430"/>
      <c r="O9" s="427">
        <v>66</v>
      </c>
      <c r="P9" s="427"/>
      <c r="Q9" s="427">
        <v>10917</v>
      </c>
      <c r="R9" s="427"/>
      <c r="S9" s="427"/>
      <c r="T9" s="430">
        <v>661</v>
      </c>
      <c r="U9" s="430"/>
      <c r="V9" s="430">
        <v>498067</v>
      </c>
      <c r="W9" s="430"/>
      <c r="X9" s="430"/>
      <c r="Y9" s="427">
        <v>173</v>
      </c>
      <c r="Z9" s="427"/>
      <c r="AA9" s="427">
        <v>300147</v>
      </c>
      <c r="AB9" s="427"/>
      <c r="AC9" s="428"/>
      <c r="AD9" s="430">
        <v>544</v>
      </c>
      <c r="AE9" s="430"/>
      <c r="AF9" s="430">
        <v>1785164</v>
      </c>
      <c r="AG9" s="430"/>
      <c r="AH9" s="430"/>
      <c r="AI9" s="430">
        <v>303</v>
      </c>
      <c r="AJ9" s="430"/>
      <c r="AK9" s="430">
        <v>2107849</v>
      </c>
      <c r="AL9" s="430"/>
      <c r="AM9" s="430"/>
      <c r="AN9" s="430">
        <v>125</v>
      </c>
      <c r="AO9" s="430"/>
      <c r="AP9" s="430">
        <v>1672690</v>
      </c>
      <c r="AQ9" s="430"/>
      <c r="AR9" s="430"/>
      <c r="AS9" s="430">
        <v>40</v>
      </c>
      <c r="AT9" s="430"/>
      <c r="AU9" s="430">
        <v>1403831</v>
      </c>
      <c r="AV9" s="430"/>
      <c r="AW9" s="430"/>
      <c r="AX9" s="472">
        <f>E9+J9+O9+T9+Y9+AD9+AI9+AN9+AS9</f>
        <v>2037</v>
      </c>
      <c r="AY9" s="472"/>
      <c r="AZ9" s="472">
        <f>G9+L9+Q9+V9+AA9+AF9+AK9+AP9+AU9</f>
        <v>7785675</v>
      </c>
      <c r="BA9" s="472"/>
      <c r="BB9" s="473"/>
    </row>
    <row r="10" spans="1:54" ht="32.25" customHeight="1">
      <c r="A10" s="500" t="s">
        <v>25</v>
      </c>
      <c r="B10" s="501"/>
      <c r="C10" s="501"/>
      <c r="D10" s="501"/>
      <c r="E10" s="430">
        <v>179</v>
      </c>
      <c r="F10" s="430"/>
      <c r="G10" s="430">
        <v>7530</v>
      </c>
      <c r="H10" s="430"/>
      <c r="I10" s="430"/>
      <c r="J10" s="430">
        <v>53</v>
      </c>
      <c r="K10" s="430"/>
      <c r="L10" s="430">
        <v>6004</v>
      </c>
      <c r="M10" s="430"/>
      <c r="N10" s="430"/>
      <c r="O10" s="430">
        <v>124</v>
      </c>
      <c r="P10" s="430"/>
      <c r="Q10" s="430">
        <v>20039</v>
      </c>
      <c r="R10" s="430"/>
      <c r="S10" s="430"/>
      <c r="T10" s="430">
        <v>172</v>
      </c>
      <c r="U10" s="430"/>
      <c r="V10" s="430">
        <v>69536</v>
      </c>
      <c r="W10" s="430"/>
      <c r="X10" s="430"/>
      <c r="Y10" s="427">
        <v>4</v>
      </c>
      <c r="Z10" s="427"/>
      <c r="AA10" s="427">
        <v>6443</v>
      </c>
      <c r="AB10" s="427"/>
      <c r="AC10" s="428"/>
      <c r="AD10" s="427">
        <v>9</v>
      </c>
      <c r="AE10" s="427"/>
      <c r="AF10" s="427">
        <v>29512</v>
      </c>
      <c r="AG10" s="427"/>
      <c r="AH10" s="427"/>
      <c r="AI10" s="427">
        <v>0</v>
      </c>
      <c r="AJ10" s="427"/>
      <c r="AK10" s="427">
        <v>0</v>
      </c>
      <c r="AL10" s="427"/>
      <c r="AM10" s="427"/>
      <c r="AN10" s="427">
        <v>1</v>
      </c>
      <c r="AO10" s="427"/>
      <c r="AP10" s="427">
        <v>17245</v>
      </c>
      <c r="AQ10" s="427"/>
      <c r="AR10" s="427"/>
      <c r="AS10" s="427">
        <v>0</v>
      </c>
      <c r="AT10" s="427"/>
      <c r="AU10" s="427">
        <v>0</v>
      </c>
      <c r="AV10" s="427"/>
      <c r="AW10" s="427"/>
      <c r="AX10" s="472">
        <f>E10+J10+O10+T10+Y10+AD10+AI10+AN10+AS10</f>
        <v>542</v>
      </c>
      <c r="AY10" s="472"/>
      <c r="AZ10" s="472">
        <f>G10+L10+Q10+V10+AA10+AF10+AK10+AP10+AU10</f>
        <v>156309</v>
      </c>
      <c r="BA10" s="472"/>
      <c r="BB10" s="473"/>
    </row>
    <row r="11" spans="1:54" ht="32.25" customHeight="1">
      <c r="A11" s="500" t="s">
        <v>26</v>
      </c>
      <c r="B11" s="501"/>
      <c r="C11" s="501"/>
      <c r="D11" s="501"/>
      <c r="E11" s="427">
        <v>162</v>
      </c>
      <c r="F11" s="427"/>
      <c r="G11" s="427">
        <v>4039</v>
      </c>
      <c r="H11" s="427"/>
      <c r="I11" s="427"/>
      <c r="J11" s="427">
        <v>23</v>
      </c>
      <c r="K11" s="427"/>
      <c r="L11" s="427">
        <v>2692</v>
      </c>
      <c r="M11" s="427"/>
      <c r="N11" s="427"/>
      <c r="O11" s="427">
        <v>40</v>
      </c>
      <c r="P11" s="427"/>
      <c r="Q11" s="427">
        <v>6443</v>
      </c>
      <c r="R11" s="427"/>
      <c r="S11" s="427"/>
      <c r="T11" s="427">
        <v>113</v>
      </c>
      <c r="U11" s="427"/>
      <c r="V11" s="427">
        <v>52196</v>
      </c>
      <c r="W11" s="427"/>
      <c r="X11" s="427"/>
      <c r="Y11" s="427">
        <v>11</v>
      </c>
      <c r="Z11" s="427"/>
      <c r="AA11" s="427">
        <v>19331</v>
      </c>
      <c r="AB11" s="427"/>
      <c r="AC11" s="428"/>
      <c r="AD11" s="430">
        <v>10</v>
      </c>
      <c r="AE11" s="430"/>
      <c r="AF11" s="430">
        <v>29924</v>
      </c>
      <c r="AG11" s="430"/>
      <c r="AH11" s="430"/>
      <c r="AI11" s="430">
        <v>0</v>
      </c>
      <c r="AJ11" s="430"/>
      <c r="AK11" s="430">
        <v>0</v>
      </c>
      <c r="AL11" s="430"/>
      <c r="AM11" s="430"/>
      <c r="AN11" s="430">
        <v>0</v>
      </c>
      <c r="AO11" s="430"/>
      <c r="AP11" s="427">
        <v>0</v>
      </c>
      <c r="AQ11" s="427"/>
      <c r="AR11" s="427"/>
      <c r="AS11" s="427">
        <v>0</v>
      </c>
      <c r="AT11" s="427"/>
      <c r="AU11" s="427">
        <v>0</v>
      </c>
      <c r="AV11" s="427"/>
      <c r="AW11" s="427"/>
      <c r="AX11" s="472">
        <f>E11+J11+O11+T11+Y11+AD11+AI11+AN11+AS11</f>
        <v>359</v>
      </c>
      <c r="AY11" s="472"/>
      <c r="AZ11" s="472">
        <f>G11+L11+Q11+V11+AA11+AF11+AK11+AP11+AU11</f>
        <v>114625</v>
      </c>
      <c r="BA11" s="472"/>
      <c r="BB11" s="473"/>
    </row>
    <row r="12" spans="1:54" ht="32.25" customHeight="1">
      <c r="A12" s="502" t="s">
        <v>27</v>
      </c>
      <c r="B12" s="479"/>
      <c r="C12" s="479"/>
      <c r="D12" s="479"/>
      <c r="E12" s="427">
        <v>34</v>
      </c>
      <c r="F12" s="427"/>
      <c r="G12" s="427">
        <v>697</v>
      </c>
      <c r="H12" s="427"/>
      <c r="I12" s="427"/>
      <c r="J12" s="430">
        <v>2</v>
      </c>
      <c r="K12" s="430"/>
      <c r="L12" s="430">
        <v>219</v>
      </c>
      <c r="M12" s="430"/>
      <c r="N12" s="430"/>
      <c r="O12" s="430">
        <v>4</v>
      </c>
      <c r="P12" s="430"/>
      <c r="Q12" s="430">
        <v>650</v>
      </c>
      <c r="R12" s="430"/>
      <c r="S12" s="430"/>
      <c r="T12" s="427">
        <v>11</v>
      </c>
      <c r="U12" s="427"/>
      <c r="V12" s="427">
        <v>13060</v>
      </c>
      <c r="W12" s="427"/>
      <c r="X12" s="427"/>
      <c r="Y12" s="427">
        <v>9</v>
      </c>
      <c r="Z12" s="427"/>
      <c r="AA12" s="430">
        <v>15913</v>
      </c>
      <c r="AB12" s="430"/>
      <c r="AC12" s="428"/>
      <c r="AD12" s="427">
        <v>13</v>
      </c>
      <c r="AE12" s="427"/>
      <c r="AF12" s="427">
        <v>50600</v>
      </c>
      <c r="AG12" s="427"/>
      <c r="AH12" s="427"/>
      <c r="AI12" s="427">
        <v>4</v>
      </c>
      <c r="AJ12" s="427"/>
      <c r="AK12" s="427">
        <v>25162</v>
      </c>
      <c r="AL12" s="427"/>
      <c r="AM12" s="427"/>
      <c r="AN12" s="427">
        <v>4</v>
      </c>
      <c r="AO12" s="427"/>
      <c r="AP12" s="427">
        <v>51105</v>
      </c>
      <c r="AQ12" s="427"/>
      <c r="AR12" s="427"/>
      <c r="AS12" s="427">
        <v>0</v>
      </c>
      <c r="AT12" s="427"/>
      <c r="AU12" s="427">
        <v>0</v>
      </c>
      <c r="AV12" s="427"/>
      <c r="AW12" s="427"/>
      <c r="AX12" s="472">
        <f>E12+J12+O12+T12+Y12+AD12+AI12+AN12+AS12</f>
        <v>81</v>
      </c>
      <c r="AY12" s="472"/>
      <c r="AZ12" s="472">
        <f>G12+L12+Q12+V12+AA12+AF12+AK12+AP12+AU12</f>
        <v>157406</v>
      </c>
      <c r="BA12" s="472"/>
      <c r="BB12" s="473"/>
    </row>
    <row r="13" spans="1:54" ht="32.25" customHeight="1" thickBot="1">
      <c r="A13" s="491" t="s">
        <v>18</v>
      </c>
      <c r="B13" s="492"/>
      <c r="C13" s="492"/>
      <c r="D13" s="492"/>
      <c r="E13" s="493">
        <f>SUM(E8:F12)</f>
        <v>568</v>
      </c>
      <c r="F13" s="493"/>
      <c r="G13" s="490">
        <f>SUM(G8:I12)</f>
        <v>18424</v>
      </c>
      <c r="H13" s="490"/>
      <c r="I13" s="490"/>
      <c r="J13" s="494">
        <f>SUM(J8:K12)</f>
        <v>121</v>
      </c>
      <c r="K13" s="494"/>
      <c r="L13" s="490">
        <f>SUM(L8:N12)</f>
        <v>13925</v>
      </c>
      <c r="M13" s="490"/>
      <c r="N13" s="490"/>
      <c r="O13" s="494">
        <f>SUM(O8:P12)</f>
        <v>268</v>
      </c>
      <c r="P13" s="494"/>
      <c r="Q13" s="490">
        <f>SUM(Q8:S12)</f>
        <v>43834</v>
      </c>
      <c r="R13" s="490"/>
      <c r="S13" s="490"/>
      <c r="T13" s="490">
        <f>SUM(T8:U12)</f>
        <v>2890</v>
      </c>
      <c r="U13" s="490"/>
      <c r="V13" s="490">
        <f>SUM(V8:X12)</f>
        <v>2467356</v>
      </c>
      <c r="W13" s="490"/>
      <c r="X13" s="490"/>
      <c r="Y13" s="493">
        <f>SUM(Y8:Z12)</f>
        <v>900</v>
      </c>
      <c r="Z13" s="493"/>
      <c r="AA13" s="490">
        <f>SUM(AA8:AC12)</f>
        <v>1570923</v>
      </c>
      <c r="AB13" s="490"/>
      <c r="AC13" s="436"/>
      <c r="AD13" s="466">
        <f>SUM(AD8:AE12)</f>
        <v>4710</v>
      </c>
      <c r="AE13" s="466"/>
      <c r="AF13" s="466">
        <f>SUM(AF8:AH12)</f>
        <v>15815748</v>
      </c>
      <c r="AG13" s="466"/>
      <c r="AH13" s="466"/>
      <c r="AI13" s="466">
        <f>SUM(AI8:AJ12)</f>
        <v>2230</v>
      </c>
      <c r="AJ13" s="466"/>
      <c r="AK13" s="466">
        <f>SUM(AK8:AM12)</f>
        <v>15049008</v>
      </c>
      <c r="AL13" s="466"/>
      <c r="AM13" s="466"/>
      <c r="AN13" s="466">
        <f>SUM(AN8:AO12)</f>
        <v>380</v>
      </c>
      <c r="AO13" s="466"/>
      <c r="AP13" s="466">
        <f>SUM(AP8:AR12)</f>
        <v>4927103</v>
      </c>
      <c r="AQ13" s="466"/>
      <c r="AR13" s="466"/>
      <c r="AS13" s="466">
        <f>SUM(AS8:AT12)</f>
        <v>80</v>
      </c>
      <c r="AT13" s="466"/>
      <c r="AU13" s="466">
        <f>SUM(AU8:AW12)</f>
        <v>2476172</v>
      </c>
      <c r="AV13" s="466"/>
      <c r="AW13" s="466"/>
      <c r="AX13" s="466">
        <f>SUM(AX8:AY12)</f>
        <v>12147</v>
      </c>
      <c r="AY13" s="466"/>
      <c r="AZ13" s="466">
        <f>SUM(AZ8:BB12)</f>
        <v>42382493</v>
      </c>
      <c r="BA13" s="466"/>
      <c r="BB13" s="467"/>
    </row>
    <row r="14" spans="1:54" ht="13.5" customHeight="1">
      <c r="A14" s="68"/>
      <c r="B14" s="68"/>
      <c r="C14" s="68"/>
      <c r="D14" s="68"/>
      <c r="E14" s="69"/>
      <c r="F14" s="69"/>
      <c r="G14" s="70"/>
      <c r="H14" s="70"/>
      <c r="I14" s="70"/>
      <c r="J14" s="71"/>
      <c r="K14" s="71"/>
      <c r="L14" s="70"/>
      <c r="M14" s="70"/>
      <c r="N14" s="70"/>
      <c r="O14" s="71"/>
      <c r="P14" s="71"/>
      <c r="Q14" s="70"/>
      <c r="R14" s="70"/>
      <c r="S14" s="70"/>
      <c r="T14" s="70"/>
      <c r="U14" s="70"/>
      <c r="V14" s="70"/>
      <c r="W14" s="70"/>
      <c r="X14" s="70"/>
      <c r="Y14" s="69"/>
      <c r="Z14" s="69"/>
      <c r="AA14" s="72"/>
      <c r="AB14" s="72"/>
      <c r="AC14" s="53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3"/>
      <c r="AY14" s="3"/>
      <c r="AZ14" s="3"/>
      <c r="BA14" s="3"/>
      <c r="BB14" s="3"/>
    </row>
    <row r="15" spans="1:54" ht="13.5" customHeight="1">
      <c r="A15" s="68"/>
      <c r="B15" s="68"/>
      <c r="C15" s="68"/>
      <c r="D15" s="68"/>
      <c r="E15" s="69"/>
      <c r="F15" s="69"/>
      <c r="G15" s="70"/>
      <c r="H15" s="70"/>
      <c r="I15" s="70"/>
      <c r="J15" s="71"/>
      <c r="K15" s="71"/>
      <c r="L15" s="70"/>
      <c r="M15" s="70"/>
      <c r="N15" s="70"/>
      <c r="O15" s="71"/>
      <c r="P15" s="71"/>
      <c r="Q15" s="70"/>
      <c r="R15" s="70"/>
      <c r="S15" s="70"/>
      <c r="T15" s="70"/>
      <c r="U15" s="70"/>
      <c r="V15" s="70"/>
      <c r="W15" s="70"/>
      <c r="X15" s="70"/>
      <c r="Y15" s="69"/>
      <c r="Z15" s="69"/>
      <c r="AA15" s="72"/>
      <c r="AB15" s="72"/>
      <c r="AC15" s="53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3"/>
      <c r="AY15" s="3"/>
      <c r="AZ15" s="3"/>
      <c r="BA15" s="3"/>
      <c r="BB15" s="3"/>
    </row>
    <row r="16" spans="1:54" ht="23.25" customHeight="1" thickBot="1">
      <c r="A16" s="517" t="s">
        <v>55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3"/>
      <c r="AY16" s="3"/>
      <c r="AZ16" s="3"/>
      <c r="BA16" s="3"/>
      <c r="BB16" s="3"/>
    </row>
    <row r="17" spans="1:54" ht="28.5" customHeight="1">
      <c r="A17" s="507" t="s">
        <v>19</v>
      </c>
      <c r="B17" s="504"/>
      <c r="C17" s="504"/>
      <c r="D17" s="504"/>
      <c r="E17" s="504" t="s">
        <v>20</v>
      </c>
      <c r="F17" s="504"/>
      <c r="G17" s="504"/>
      <c r="H17" s="504"/>
      <c r="I17" s="504"/>
      <c r="J17" s="483" t="s">
        <v>186</v>
      </c>
      <c r="K17" s="483"/>
      <c r="L17" s="483"/>
      <c r="M17" s="483"/>
      <c r="N17" s="483"/>
      <c r="O17" s="481" t="s">
        <v>187</v>
      </c>
      <c r="P17" s="481"/>
      <c r="Q17" s="481"/>
      <c r="R17" s="481"/>
      <c r="S17" s="481"/>
      <c r="T17" s="483" t="s">
        <v>21</v>
      </c>
      <c r="U17" s="483"/>
      <c r="V17" s="483"/>
      <c r="W17" s="483"/>
      <c r="X17" s="483"/>
      <c r="Y17" s="483" t="s">
        <v>22</v>
      </c>
      <c r="Z17" s="483"/>
      <c r="AA17" s="503"/>
      <c r="AB17" s="503"/>
      <c r="AC17" s="503"/>
      <c r="AD17" s="537" t="s">
        <v>29</v>
      </c>
      <c r="AE17" s="538"/>
      <c r="AF17" s="538"/>
      <c r="AG17" s="538"/>
      <c r="AH17" s="539"/>
      <c r="AI17" s="540" t="s">
        <v>30</v>
      </c>
      <c r="AJ17" s="541"/>
      <c r="AK17" s="541"/>
      <c r="AL17" s="541"/>
      <c r="AM17" s="542"/>
      <c r="AN17" s="540" t="s">
        <v>31</v>
      </c>
      <c r="AO17" s="541"/>
      <c r="AP17" s="541"/>
      <c r="AQ17" s="541"/>
      <c r="AR17" s="542"/>
      <c r="AS17" s="537" t="s">
        <v>32</v>
      </c>
      <c r="AT17" s="538"/>
      <c r="AU17" s="538"/>
      <c r="AV17" s="538"/>
      <c r="AW17" s="539"/>
      <c r="AX17" s="534" t="s">
        <v>33</v>
      </c>
      <c r="AY17" s="535"/>
      <c r="AZ17" s="535"/>
      <c r="BA17" s="535"/>
      <c r="BB17" s="536"/>
    </row>
    <row r="18" spans="1:54" ht="28.5" customHeight="1">
      <c r="A18" s="502"/>
      <c r="B18" s="479"/>
      <c r="C18" s="479"/>
      <c r="D18" s="479"/>
      <c r="E18" s="478" t="s">
        <v>119</v>
      </c>
      <c r="F18" s="478"/>
      <c r="G18" s="479" t="s">
        <v>120</v>
      </c>
      <c r="H18" s="479"/>
      <c r="I18" s="479"/>
      <c r="J18" s="478" t="s">
        <v>119</v>
      </c>
      <c r="K18" s="478"/>
      <c r="L18" s="479" t="s">
        <v>120</v>
      </c>
      <c r="M18" s="479"/>
      <c r="N18" s="479"/>
      <c r="O18" s="478" t="s">
        <v>119</v>
      </c>
      <c r="P18" s="478"/>
      <c r="Q18" s="479" t="s">
        <v>120</v>
      </c>
      <c r="R18" s="479"/>
      <c r="S18" s="479"/>
      <c r="T18" s="478" t="s">
        <v>119</v>
      </c>
      <c r="U18" s="478"/>
      <c r="V18" s="479" t="s">
        <v>120</v>
      </c>
      <c r="W18" s="479"/>
      <c r="X18" s="479"/>
      <c r="Y18" s="478" t="s">
        <v>119</v>
      </c>
      <c r="Z18" s="486"/>
      <c r="AA18" s="487" t="s">
        <v>120</v>
      </c>
      <c r="AB18" s="488"/>
      <c r="AC18" s="489"/>
      <c r="AD18" s="533" t="s">
        <v>34</v>
      </c>
      <c r="AE18" s="532"/>
      <c r="AF18" s="519" t="s">
        <v>23</v>
      </c>
      <c r="AG18" s="520"/>
      <c r="AH18" s="521"/>
      <c r="AI18" s="486" t="s">
        <v>34</v>
      </c>
      <c r="AJ18" s="532"/>
      <c r="AK18" s="519" t="s">
        <v>23</v>
      </c>
      <c r="AL18" s="520"/>
      <c r="AM18" s="521"/>
      <c r="AN18" s="530" t="s">
        <v>34</v>
      </c>
      <c r="AO18" s="531"/>
      <c r="AP18" s="527" t="s">
        <v>23</v>
      </c>
      <c r="AQ18" s="528"/>
      <c r="AR18" s="529"/>
      <c r="AS18" s="530" t="s">
        <v>34</v>
      </c>
      <c r="AT18" s="531"/>
      <c r="AU18" s="527" t="s">
        <v>23</v>
      </c>
      <c r="AV18" s="528"/>
      <c r="AW18" s="529"/>
      <c r="AX18" s="525" t="s">
        <v>34</v>
      </c>
      <c r="AY18" s="526"/>
      <c r="AZ18" s="522" t="s">
        <v>23</v>
      </c>
      <c r="BA18" s="523"/>
      <c r="BB18" s="524"/>
    </row>
    <row r="19" spans="1:54" ht="32.25" customHeight="1">
      <c r="A19" s="502" t="s">
        <v>28</v>
      </c>
      <c r="B19" s="479"/>
      <c r="C19" s="479"/>
      <c r="D19" s="479"/>
      <c r="E19" s="427">
        <v>16</v>
      </c>
      <c r="F19" s="427"/>
      <c r="G19" s="427">
        <v>226</v>
      </c>
      <c r="H19" s="427"/>
      <c r="I19" s="427"/>
      <c r="J19" s="427">
        <v>4</v>
      </c>
      <c r="K19" s="427"/>
      <c r="L19" s="427">
        <v>473</v>
      </c>
      <c r="M19" s="427"/>
      <c r="N19" s="427"/>
      <c r="O19" s="427">
        <v>3</v>
      </c>
      <c r="P19" s="427"/>
      <c r="Q19" s="427">
        <v>466</v>
      </c>
      <c r="R19" s="427"/>
      <c r="S19" s="427"/>
      <c r="T19" s="427">
        <v>159</v>
      </c>
      <c r="U19" s="427"/>
      <c r="V19" s="427">
        <v>148878</v>
      </c>
      <c r="W19" s="427"/>
      <c r="X19" s="427"/>
      <c r="Y19" s="427">
        <v>64</v>
      </c>
      <c r="Z19" s="427"/>
      <c r="AA19" s="512">
        <v>110193</v>
      </c>
      <c r="AB19" s="512"/>
      <c r="AC19" s="513"/>
      <c r="AD19" s="427">
        <v>257</v>
      </c>
      <c r="AE19" s="427"/>
      <c r="AF19" s="427">
        <v>857061</v>
      </c>
      <c r="AG19" s="427"/>
      <c r="AH19" s="427"/>
      <c r="AI19" s="427">
        <v>168</v>
      </c>
      <c r="AJ19" s="427"/>
      <c r="AK19" s="427">
        <v>1169155</v>
      </c>
      <c r="AL19" s="427"/>
      <c r="AM19" s="427"/>
      <c r="AN19" s="427">
        <v>90</v>
      </c>
      <c r="AO19" s="427"/>
      <c r="AP19" s="427">
        <v>1253596</v>
      </c>
      <c r="AQ19" s="427"/>
      <c r="AR19" s="427"/>
      <c r="AS19" s="427">
        <v>91</v>
      </c>
      <c r="AT19" s="427"/>
      <c r="AU19" s="427">
        <v>4005886</v>
      </c>
      <c r="AV19" s="427"/>
      <c r="AW19" s="427"/>
      <c r="AX19" s="468">
        <f>E19+J19+O19+T19+Y19+AD19+AI19+AN19+AS19</f>
        <v>852</v>
      </c>
      <c r="AY19" s="471"/>
      <c r="AZ19" s="468">
        <f>G19+L19+Q19+V19+AA19+AF19+AK19+AP19+AU19</f>
        <v>7545934</v>
      </c>
      <c r="BA19" s="469"/>
      <c r="BB19" s="470"/>
    </row>
    <row r="20" spans="1:54" ht="32.25" customHeight="1">
      <c r="A20" s="502" t="s">
        <v>24</v>
      </c>
      <c r="B20" s="479"/>
      <c r="C20" s="479"/>
      <c r="D20" s="479"/>
      <c r="E20" s="427">
        <v>32</v>
      </c>
      <c r="F20" s="427"/>
      <c r="G20" s="427">
        <v>1172</v>
      </c>
      <c r="H20" s="427"/>
      <c r="I20" s="427"/>
      <c r="J20" s="427">
        <v>4</v>
      </c>
      <c r="K20" s="427"/>
      <c r="L20" s="427">
        <v>459</v>
      </c>
      <c r="M20" s="427"/>
      <c r="N20" s="427"/>
      <c r="O20" s="427">
        <v>13</v>
      </c>
      <c r="P20" s="427"/>
      <c r="Q20" s="427">
        <v>2143</v>
      </c>
      <c r="R20" s="427"/>
      <c r="S20" s="427"/>
      <c r="T20" s="427">
        <v>94</v>
      </c>
      <c r="U20" s="427"/>
      <c r="V20" s="427">
        <v>66180</v>
      </c>
      <c r="W20" s="427"/>
      <c r="X20" s="427"/>
      <c r="Y20" s="427">
        <v>30</v>
      </c>
      <c r="Z20" s="427"/>
      <c r="AA20" s="427">
        <v>52245</v>
      </c>
      <c r="AB20" s="427"/>
      <c r="AC20" s="511"/>
      <c r="AD20" s="430">
        <v>155</v>
      </c>
      <c r="AE20" s="430"/>
      <c r="AF20" s="430">
        <v>539833</v>
      </c>
      <c r="AG20" s="430"/>
      <c r="AH20" s="430"/>
      <c r="AI20" s="430">
        <v>166</v>
      </c>
      <c r="AJ20" s="430"/>
      <c r="AK20" s="430">
        <v>1219477</v>
      </c>
      <c r="AL20" s="430"/>
      <c r="AM20" s="430"/>
      <c r="AN20" s="430">
        <v>158</v>
      </c>
      <c r="AO20" s="430"/>
      <c r="AP20" s="430">
        <v>2260724</v>
      </c>
      <c r="AQ20" s="430"/>
      <c r="AR20" s="430"/>
      <c r="AS20" s="430">
        <v>142</v>
      </c>
      <c r="AT20" s="430"/>
      <c r="AU20" s="430">
        <v>8997837</v>
      </c>
      <c r="AV20" s="430"/>
      <c r="AW20" s="430"/>
      <c r="AX20" s="468">
        <f>E20+J20+O20+T20+Y20+AD20+AI20+AN20+AS20</f>
        <v>794</v>
      </c>
      <c r="AY20" s="471"/>
      <c r="AZ20" s="468">
        <f>G20+L20+Q20+V20+AA20+AF20+AK20+AP20+AU20</f>
        <v>13140070</v>
      </c>
      <c r="BA20" s="469"/>
      <c r="BB20" s="470"/>
    </row>
    <row r="21" spans="1:54" ht="32.25" customHeight="1">
      <c r="A21" s="502" t="s">
        <v>25</v>
      </c>
      <c r="B21" s="479"/>
      <c r="C21" s="479"/>
      <c r="D21" s="479"/>
      <c r="E21" s="427">
        <v>0</v>
      </c>
      <c r="F21" s="427"/>
      <c r="G21" s="427">
        <v>0</v>
      </c>
      <c r="H21" s="427"/>
      <c r="I21" s="427"/>
      <c r="J21" s="427">
        <v>2</v>
      </c>
      <c r="K21" s="427"/>
      <c r="L21" s="427">
        <v>213</v>
      </c>
      <c r="M21" s="427"/>
      <c r="N21" s="427"/>
      <c r="O21" s="427">
        <v>1</v>
      </c>
      <c r="P21" s="427"/>
      <c r="Q21" s="430">
        <v>144</v>
      </c>
      <c r="R21" s="430"/>
      <c r="S21" s="430"/>
      <c r="T21" s="430">
        <v>2</v>
      </c>
      <c r="U21" s="430"/>
      <c r="V21" s="430">
        <v>999</v>
      </c>
      <c r="W21" s="430"/>
      <c r="X21" s="430"/>
      <c r="Y21" s="430">
        <v>0</v>
      </c>
      <c r="Z21" s="430"/>
      <c r="AA21" s="430">
        <v>0</v>
      </c>
      <c r="AB21" s="430"/>
      <c r="AC21" s="510"/>
      <c r="AD21" s="427">
        <v>1</v>
      </c>
      <c r="AE21" s="427"/>
      <c r="AF21" s="427">
        <v>4087</v>
      </c>
      <c r="AG21" s="427"/>
      <c r="AH21" s="427"/>
      <c r="AI21" s="427">
        <v>0</v>
      </c>
      <c r="AJ21" s="427"/>
      <c r="AK21" s="427">
        <v>0</v>
      </c>
      <c r="AL21" s="427"/>
      <c r="AM21" s="427"/>
      <c r="AN21" s="427">
        <v>0</v>
      </c>
      <c r="AO21" s="427"/>
      <c r="AP21" s="427">
        <v>0</v>
      </c>
      <c r="AQ21" s="427"/>
      <c r="AR21" s="427"/>
      <c r="AS21" s="427">
        <v>1</v>
      </c>
      <c r="AT21" s="427"/>
      <c r="AU21" s="427">
        <v>36511</v>
      </c>
      <c r="AV21" s="427"/>
      <c r="AW21" s="427"/>
      <c r="AX21" s="468">
        <f>E21+J21+O21+T21+Y21+AD21+AI21+AN21+AS21</f>
        <v>7</v>
      </c>
      <c r="AY21" s="471"/>
      <c r="AZ21" s="468">
        <f>G21+L21+Q21+V21+AA21+AF21+AK21+AP21+AU21</f>
        <v>41954</v>
      </c>
      <c r="BA21" s="469"/>
      <c r="BB21" s="470"/>
    </row>
    <row r="22" spans="1:54" ht="32.25" customHeight="1">
      <c r="A22" s="502" t="s">
        <v>26</v>
      </c>
      <c r="B22" s="479"/>
      <c r="C22" s="479"/>
      <c r="D22" s="479"/>
      <c r="E22" s="430">
        <v>24</v>
      </c>
      <c r="F22" s="430"/>
      <c r="G22" s="427">
        <v>667</v>
      </c>
      <c r="H22" s="427"/>
      <c r="I22" s="427"/>
      <c r="J22" s="427">
        <v>5</v>
      </c>
      <c r="K22" s="427"/>
      <c r="L22" s="427">
        <v>556</v>
      </c>
      <c r="M22" s="427"/>
      <c r="N22" s="427"/>
      <c r="O22" s="427">
        <v>10</v>
      </c>
      <c r="P22" s="427"/>
      <c r="Q22" s="430">
        <v>1604</v>
      </c>
      <c r="R22" s="430"/>
      <c r="S22" s="430"/>
      <c r="T22" s="430">
        <v>22</v>
      </c>
      <c r="U22" s="430"/>
      <c r="V22" s="427">
        <v>11972</v>
      </c>
      <c r="W22" s="427"/>
      <c r="X22" s="427"/>
      <c r="Y22" s="427">
        <v>2</v>
      </c>
      <c r="Z22" s="427"/>
      <c r="AA22" s="430">
        <v>3637</v>
      </c>
      <c r="AB22" s="430"/>
      <c r="AC22" s="510"/>
      <c r="AD22" s="430">
        <v>5</v>
      </c>
      <c r="AE22" s="430"/>
      <c r="AF22" s="430">
        <v>13755</v>
      </c>
      <c r="AG22" s="430"/>
      <c r="AH22" s="430"/>
      <c r="AI22" s="430">
        <v>0</v>
      </c>
      <c r="AJ22" s="430"/>
      <c r="AK22" s="430">
        <v>0</v>
      </c>
      <c r="AL22" s="430"/>
      <c r="AM22" s="430"/>
      <c r="AN22" s="430">
        <v>1</v>
      </c>
      <c r="AO22" s="430"/>
      <c r="AP22" s="427">
        <v>18157</v>
      </c>
      <c r="AQ22" s="427"/>
      <c r="AR22" s="427"/>
      <c r="AS22" s="427">
        <v>1</v>
      </c>
      <c r="AT22" s="427"/>
      <c r="AU22" s="427">
        <v>31796</v>
      </c>
      <c r="AV22" s="427"/>
      <c r="AW22" s="427"/>
      <c r="AX22" s="468">
        <f>E22+J22+O22+T22+Y22+AD22+AI22+AN22+AS22</f>
        <v>70</v>
      </c>
      <c r="AY22" s="471"/>
      <c r="AZ22" s="468">
        <f>G22+L22+Q22+V22+AA22+AF22+AK22+AP22+AU22</f>
        <v>82144</v>
      </c>
      <c r="BA22" s="469"/>
      <c r="BB22" s="470"/>
    </row>
    <row r="23" spans="1:54" ht="32.25" customHeight="1">
      <c r="A23" s="500" t="s">
        <v>27</v>
      </c>
      <c r="B23" s="501"/>
      <c r="C23" s="501"/>
      <c r="D23" s="501"/>
      <c r="E23" s="427">
        <v>23</v>
      </c>
      <c r="F23" s="427"/>
      <c r="G23" s="430">
        <v>155</v>
      </c>
      <c r="H23" s="430"/>
      <c r="I23" s="430"/>
      <c r="J23" s="430">
        <v>0</v>
      </c>
      <c r="K23" s="430"/>
      <c r="L23" s="430">
        <v>0</v>
      </c>
      <c r="M23" s="430"/>
      <c r="N23" s="430"/>
      <c r="O23" s="430">
        <v>3</v>
      </c>
      <c r="P23" s="430"/>
      <c r="Q23" s="427">
        <v>468</v>
      </c>
      <c r="R23" s="427"/>
      <c r="S23" s="427"/>
      <c r="T23" s="427">
        <v>11</v>
      </c>
      <c r="U23" s="427"/>
      <c r="V23" s="427">
        <v>6241</v>
      </c>
      <c r="W23" s="427"/>
      <c r="X23" s="427"/>
      <c r="Y23" s="427">
        <v>1</v>
      </c>
      <c r="Z23" s="427"/>
      <c r="AA23" s="430">
        <v>1931</v>
      </c>
      <c r="AB23" s="430"/>
      <c r="AC23" s="510"/>
      <c r="AD23" s="427">
        <v>5</v>
      </c>
      <c r="AE23" s="427"/>
      <c r="AF23" s="427">
        <v>20002</v>
      </c>
      <c r="AG23" s="427"/>
      <c r="AH23" s="427"/>
      <c r="AI23" s="427">
        <v>3</v>
      </c>
      <c r="AJ23" s="427"/>
      <c r="AK23" s="427">
        <v>22184</v>
      </c>
      <c r="AL23" s="427"/>
      <c r="AM23" s="427"/>
      <c r="AN23" s="427">
        <v>7</v>
      </c>
      <c r="AO23" s="427"/>
      <c r="AP23" s="427">
        <v>84520</v>
      </c>
      <c r="AQ23" s="427"/>
      <c r="AR23" s="427"/>
      <c r="AS23" s="427">
        <v>4</v>
      </c>
      <c r="AT23" s="427"/>
      <c r="AU23" s="427">
        <v>791362</v>
      </c>
      <c r="AV23" s="427"/>
      <c r="AW23" s="427"/>
      <c r="AX23" s="468">
        <f>E23+J23+O23+T23+Y23+AD23+AI23+AN23+AS23</f>
        <v>57</v>
      </c>
      <c r="AY23" s="471"/>
      <c r="AZ23" s="468">
        <f>G23+L23+Q23+V23+AA23+AF23+AK23+AP23+AU23</f>
        <v>926863</v>
      </c>
      <c r="BA23" s="469"/>
      <c r="BB23" s="470"/>
    </row>
    <row r="24" spans="1:54" ht="32.25" customHeight="1" thickBot="1">
      <c r="A24" s="505" t="s">
        <v>18</v>
      </c>
      <c r="B24" s="506"/>
      <c r="C24" s="506"/>
      <c r="D24" s="506"/>
      <c r="E24" s="493">
        <f>SUM(E19:F23)</f>
        <v>95</v>
      </c>
      <c r="F24" s="493"/>
      <c r="G24" s="508">
        <f>SUM(G19:I23)</f>
        <v>2220</v>
      </c>
      <c r="H24" s="508"/>
      <c r="I24" s="508"/>
      <c r="J24" s="494">
        <f>SUM(J19:K23)</f>
        <v>15</v>
      </c>
      <c r="K24" s="494"/>
      <c r="L24" s="508">
        <f>SUM(L19:N23)</f>
        <v>1701</v>
      </c>
      <c r="M24" s="508"/>
      <c r="N24" s="508"/>
      <c r="O24" s="494">
        <f>SUM(O19:P23)</f>
        <v>30</v>
      </c>
      <c r="P24" s="494"/>
      <c r="Q24" s="508">
        <f>SUM(Q19:S23)</f>
        <v>4825</v>
      </c>
      <c r="R24" s="508"/>
      <c r="S24" s="508"/>
      <c r="T24" s="493">
        <f>SUM(T19:U23)</f>
        <v>288</v>
      </c>
      <c r="U24" s="493"/>
      <c r="V24" s="508">
        <f>SUM(V19:X23)</f>
        <v>234270</v>
      </c>
      <c r="W24" s="508"/>
      <c r="X24" s="508"/>
      <c r="Y24" s="493">
        <f>SUM(Y19:Z23)</f>
        <v>97</v>
      </c>
      <c r="Z24" s="493"/>
      <c r="AA24" s="490">
        <f>SUM(AA19:AC23)</f>
        <v>168006</v>
      </c>
      <c r="AB24" s="490"/>
      <c r="AC24" s="509"/>
      <c r="AD24" s="466">
        <f>SUM(AD19:AE23)</f>
        <v>423</v>
      </c>
      <c r="AE24" s="466"/>
      <c r="AF24" s="466">
        <f>SUM(AF19:AH23)</f>
        <v>1434738</v>
      </c>
      <c r="AG24" s="466"/>
      <c r="AH24" s="466"/>
      <c r="AI24" s="466">
        <f>SUM(AI19:AJ23)</f>
        <v>337</v>
      </c>
      <c r="AJ24" s="466"/>
      <c r="AK24" s="466">
        <f>SUM(AK19:AM23)</f>
        <v>2410816</v>
      </c>
      <c r="AL24" s="466"/>
      <c r="AM24" s="466"/>
      <c r="AN24" s="466">
        <f>SUM(AN19:AO23)</f>
        <v>256</v>
      </c>
      <c r="AO24" s="466"/>
      <c r="AP24" s="466">
        <f>SUM(AP19:AR23)</f>
        <v>3616997</v>
      </c>
      <c r="AQ24" s="466"/>
      <c r="AR24" s="466"/>
      <c r="AS24" s="466">
        <f>SUM(AS19:AT23)</f>
        <v>239</v>
      </c>
      <c r="AT24" s="466"/>
      <c r="AU24" s="466">
        <f>SUM(AU19:AW23)</f>
        <v>13863392</v>
      </c>
      <c r="AV24" s="466"/>
      <c r="AW24" s="466"/>
      <c r="AX24" s="466">
        <f>SUM(AX19:AY23)</f>
        <v>1780</v>
      </c>
      <c r="AY24" s="466"/>
      <c r="AZ24" s="466">
        <f>SUM(AZ19:BB23)</f>
        <v>21736965</v>
      </c>
      <c r="BA24" s="466"/>
      <c r="BB24" s="467"/>
    </row>
    <row r="25" spans="1:29" ht="13.5" customHeight="1">
      <c r="A25" s="73"/>
      <c r="B25" s="73"/>
      <c r="C25" s="73"/>
      <c r="D25" s="73"/>
      <c r="E25" s="74"/>
      <c r="F25" s="74"/>
      <c r="G25" s="75"/>
      <c r="H25" s="75"/>
      <c r="I25" s="75"/>
      <c r="J25" s="76"/>
      <c r="K25" s="76"/>
      <c r="L25" s="75"/>
      <c r="M25" s="75"/>
      <c r="N25" s="75"/>
      <c r="O25" s="76"/>
      <c r="P25" s="76"/>
      <c r="Q25" s="75"/>
      <c r="R25" s="75"/>
      <c r="S25" s="75"/>
      <c r="T25" s="74"/>
      <c r="U25" s="74"/>
      <c r="V25" s="75"/>
      <c r="W25" s="75"/>
      <c r="X25" s="75"/>
      <c r="Y25" s="74"/>
      <c r="Z25" s="74"/>
      <c r="AA25" s="72"/>
      <c r="AB25" s="72"/>
      <c r="AC25" s="72"/>
    </row>
    <row r="26" spans="1:54" ht="13.5" customHeight="1">
      <c r="A26" s="73"/>
      <c r="B26" s="73"/>
      <c r="C26" s="73"/>
      <c r="D26" s="73"/>
      <c r="E26" s="74"/>
      <c r="F26" s="74"/>
      <c r="G26" s="75"/>
      <c r="H26" s="75"/>
      <c r="I26" s="75"/>
      <c r="J26" s="76"/>
      <c r="K26" s="76"/>
      <c r="L26" s="75"/>
      <c r="M26" s="75"/>
      <c r="N26" s="75"/>
      <c r="O26" s="76"/>
      <c r="P26" s="76"/>
      <c r="Q26" s="75"/>
      <c r="R26" s="75"/>
      <c r="S26" s="75"/>
      <c r="T26" s="74"/>
      <c r="U26" s="74"/>
      <c r="V26" s="75"/>
      <c r="W26" s="75"/>
      <c r="X26" s="75"/>
      <c r="Y26" s="74"/>
      <c r="Z26" s="74"/>
      <c r="AA26" s="72"/>
      <c r="AB26" s="72"/>
      <c r="AC26" s="72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3"/>
      <c r="AY26" s="3"/>
      <c r="AZ26" s="3"/>
      <c r="BA26" s="3"/>
      <c r="BB26" s="3"/>
    </row>
    <row r="27" spans="1:54" ht="23.25" customHeight="1" thickBot="1">
      <c r="A27" s="517" t="s">
        <v>56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3"/>
      <c r="AY27" s="3"/>
      <c r="AZ27" s="3"/>
      <c r="BA27" s="3"/>
      <c r="BB27" s="3"/>
    </row>
    <row r="28" spans="1:54" ht="28.5" customHeight="1">
      <c r="A28" s="499" t="s">
        <v>19</v>
      </c>
      <c r="B28" s="498"/>
      <c r="C28" s="498"/>
      <c r="D28" s="498"/>
      <c r="E28" s="498" t="s">
        <v>20</v>
      </c>
      <c r="F28" s="498"/>
      <c r="G28" s="498"/>
      <c r="H28" s="498"/>
      <c r="I28" s="498"/>
      <c r="J28" s="481" t="s">
        <v>190</v>
      </c>
      <c r="K28" s="481"/>
      <c r="L28" s="481"/>
      <c r="M28" s="481"/>
      <c r="N28" s="481"/>
      <c r="O28" s="483" t="s">
        <v>191</v>
      </c>
      <c r="P28" s="483"/>
      <c r="Q28" s="483"/>
      <c r="R28" s="483"/>
      <c r="S28" s="483"/>
      <c r="T28" s="483" t="s">
        <v>188</v>
      </c>
      <c r="U28" s="483"/>
      <c r="V28" s="483"/>
      <c r="W28" s="483"/>
      <c r="X28" s="483"/>
      <c r="Y28" s="291" t="s">
        <v>189</v>
      </c>
      <c r="Z28" s="514"/>
      <c r="AA28" s="514"/>
      <c r="AB28" s="514"/>
      <c r="AC28" s="515"/>
      <c r="AD28" s="540" t="s">
        <v>29</v>
      </c>
      <c r="AE28" s="541"/>
      <c r="AF28" s="541"/>
      <c r="AG28" s="541"/>
      <c r="AH28" s="542"/>
      <c r="AI28" s="540" t="s">
        <v>30</v>
      </c>
      <c r="AJ28" s="541"/>
      <c r="AK28" s="541"/>
      <c r="AL28" s="541"/>
      <c r="AM28" s="542"/>
      <c r="AN28" s="540" t="s">
        <v>31</v>
      </c>
      <c r="AO28" s="541"/>
      <c r="AP28" s="541"/>
      <c r="AQ28" s="541"/>
      <c r="AR28" s="542"/>
      <c r="AS28" s="548" t="s">
        <v>32</v>
      </c>
      <c r="AT28" s="549"/>
      <c r="AU28" s="549"/>
      <c r="AV28" s="549"/>
      <c r="AW28" s="550"/>
      <c r="AX28" s="545" t="s">
        <v>33</v>
      </c>
      <c r="AY28" s="546"/>
      <c r="AZ28" s="546"/>
      <c r="BA28" s="546"/>
      <c r="BB28" s="547"/>
    </row>
    <row r="29" spans="1:54" ht="28.5" customHeight="1">
      <c r="A29" s="500"/>
      <c r="B29" s="501"/>
      <c r="C29" s="501"/>
      <c r="D29" s="501"/>
      <c r="E29" s="478" t="s">
        <v>121</v>
      </c>
      <c r="F29" s="478"/>
      <c r="G29" s="479" t="s">
        <v>122</v>
      </c>
      <c r="H29" s="479"/>
      <c r="I29" s="479"/>
      <c r="J29" s="478" t="s">
        <v>121</v>
      </c>
      <c r="K29" s="478"/>
      <c r="L29" s="479" t="s">
        <v>122</v>
      </c>
      <c r="M29" s="479"/>
      <c r="N29" s="479"/>
      <c r="O29" s="478" t="s">
        <v>121</v>
      </c>
      <c r="P29" s="478"/>
      <c r="Q29" s="479" t="s">
        <v>122</v>
      </c>
      <c r="R29" s="479"/>
      <c r="S29" s="479"/>
      <c r="T29" s="478" t="s">
        <v>121</v>
      </c>
      <c r="U29" s="478"/>
      <c r="V29" s="479" t="s">
        <v>122</v>
      </c>
      <c r="W29" s="479"/>
      <c r="X29" s="479"/>
      <c r="Y29" s="478" t="s">
        <v>121</v>
      </c>
      <c r="Z29" s="486"/>
      <c r="AA29" s="487" t="s">
        <v>122</v>
      </c>
      <c r="AB29" s="488"/>
      <c r="AC29" s="489"/>
      <c r="AD29" s="533" t="s">
        <v>34</v>
      </c>
      <c r="AE29" s="532"/>
      <c r="AF29" s="519" t="s">
        <v>23</v>
      </c>
      <c r="AG29" s="520"/>
      <c r="AH29" s="521"/>
      <c r="AI29" s="486" t="s">
        <v>34</v>
      </c>
      <c r="AJ29" s="532"/>
      <c r="AK29" s="519" t="s">
        <v>23</v>
      </c>
      <c r="AL29" s="520"/>
      <c r="AM29" s="521"/>
      <c r="AN29" s="486" t="s">
        <v>34</v>
      </c>
      <c r="AO29" s="532"/>
      <c r="AP29" s="519" t="s">
        <v>23</v>
      </c>
      <c r="AQ29" s="520"/>
      <c r="AR29" s="521"/>
      <c r="AS29" s="486" t="s">
        <v>34</v>
      </c>
      <c r="AT29" s="532"/>
      <c r="AU29" s="527" t="s">
        <v>23</v>
      </c>
      <c r="AV29" s="528"/>
      <c r="AW29" s="529"/>
      <c r="AX29" s="543" t="s">
        <v>34</v>
      </c>
      <c r="AY29" s="544"/>
      <c r="AZ29" s="522" t="s">
        <v>23</v>
      </c>
      <c r="BA29" s="523"/>
      <c r="BB29" s="524"/>
    </row>
    <row r="30" spans="1:54" ht="32.25" customHeight="1">
      <c r="A30" s="500" t="s">
        <v>15</v>
      </c>
      <c r="B30" s="501"/>
      <c r="C30" s="501"/>
      <c r="D30" s="501"/>
      <c r="E30" s="430">
        <f>SUM(E19)+SUM(E8)</f>
        <v>113</v>
      </c>
      <c r="F30" s="430"/>
      <c r="G30" s="430">
        <f>SUM(G8)+SUM(G19)</f>
        <v>2735</v>
      </c>
      <c r="H30" s="430"/>
      <c r="I30" s="430"/>
      <c r="J30" s="430">
        <f>SUM(J8)+SUM(J19)</f>
        <v>18</v>
      </c>
      <c r="K30" s="430"/>
      <c r="L30" s="430">
        <f>SUM(L8)+SUM(L19)</f>
        <v>2122</v>
      </c>
      <c r="M30" s="430"/>
      <c r="N30" s="430"/>
      <c r="O30" s="430">
        <f>SUM(O8)+SUM(O19)</f>
        <v>37</v>
      </c>
      <c r="P30" s="430"/>
      <c r="Q30" s="430">
        <f>SUM(Q8)+SUM(Q19)</f>
        <v>6251</v>
      </c>
      <c r="R30" s="430"/>
      <c r="S30" s="430"/>
      <c r="T30" s="430">
        <f>SUM(T8)+SUM(T19)</f>
        <v>2092</v>
      </c>
      <c r="U30" s="430"/>
      <c r="V30" s="430">
        <f>SUM(V8)+SUM(V19)</f>
        <v>1983375</v>
      </c>
      <c r="W30" s="430"/>
      <c r="X30" s="430"/>
      <c r="Y30" s="430">
        <f>SUM(Y8)+SUM(Y19)</f>
        <v>767</v>
      </c>
      <c r="Z30" s="430"/>
      <c r="AA30" s="516">
        <f>SUM(AA8)+SUM(AA19)</f>
        <v>1339282</v>
      </c>
      <c r="AB30" s="516"/>
      <c r="AC30" s="516"/>
      <c r="AD30" s="429">
        <f>AD19+AD8</f>
        <v>4391</v>
      </c>
      <c r="AE30" s="464"/>
      <c r="AF30" s="429">
        <f>AF8+AF19</f>
        <v>14777609</v>
      </c>
      <c r="AG30" s="465"/>
      <c r="AH30" s="464"/>
      <c r="AI30" s="429">
        <f>AI8+AI19</f>
        <v>2091</v>
      </c>
      <c r="AJ30" s="464"/>
      <c r="AK30" s="429">
        <f>AK8+AK19</f>
        <v>14085152</v>
      </c>
      <c r="AL30" s="465"/>
      <c r="AM30" s="464"/>
      <c r="AN30" s="429">
        <f>AN8+AN19</f>
        <v>340</v>
      </c>
      <c r="AO30" s="464"/>
      <c r="AP30" s="429">
        <f>AP8+AP19</f>
        <v>4439659</v>
      </c>
      <c r="AQ30" s="465"/>
      <c r="AR30" s="464"/>
      <c r="AS30" s="429">
        <f>AS8+AS19</f>
        <v>131</v>
      </c>
      <c r="AT30" s="464"/>
      <c r="AU30" s="429">
        <f>AU8+AU19</f>
        <v>5078227</v>
      </c>
      <c r="AV30" s="465"/>
      <c r="AW30" s="464"/>
      <c r="AX30" s="459">
        <f>AX8+AX19</f>
        <v>9980</v>
      </c>
      <c r="AY30" s="460"/>
      <c r="AZ30" s="461">
        <f>AZ8+AZ19</f>
        <v>41714412</v>
      </c>
      <c r="BA30" s="462"/>
      <c r="BB30" s="463"/>
    </row>
    <row r="31" spans="1:54" ht="32.25" customHeight="1">
      <c r="A31" s="502" t="s">
        <v>24</v>
      </c>
      <c r="B31" s="479"/>
      <c r="C31" s="479"/>
      <c r="D31" s="479"/>
      <c r="E31" s="430">
        <f>SUM(E20)+SUM(E9)</f>
        <v>128</v>
      </c>
      <c r="F31" s="430"/>
      <c r="G31" s="430">
        <f>SUM(G9)+SUM(G20)</f>
        <v>4821</v>
      </c>
      <c r="H31" s="430"/>
      <c r="I31" s="430"/>
      <c r="J31" s="430">
        <f>SUM(J9)+SUM(J20)</f>
        <v>33</v>
      </c>
      <c r="K31" s="430"/>
      <c r="L31" s="430">
        <f>SUM(L9)+SUM(L20)</f>
        <v>3820</v>
      </c>
      <c r="M31" s="430"/>
      <c r="N31" s="430"/>
      <c r="O31" s="430">
        <f>SUM(O9)+SUM(O20)</f>
        <v>79</v>
      </c>
      <c r="P31" s="430"/>
      <c r="Q31" s="430">
        <f>SUM(Q9)+SUM(Q20)</f>
        <v>13060</v>
      </c>
      <c r="R31" s="430"/>
      <c r="S31" s="430"/>
      <c r="T31" s="430">
        <f>SUM(T9)+SUM(T20)</f>
        <v>755</v>
      </c>
      <c r="U31" s="430"/>
      <c r="V31" s="430">
        <f>SUM(V9)+SUM(V20)</f>
        <v>564247</v>
      </c>
      <c r="W31" s="430"/>
      <c r="X31" s="430"/>
      <c r="Y31" s="430">
        <f>SUM(Y9)+SUM(Y20)</f>
        <v>203</v>
      </c>
      <c r="Z31" s="430"/>
      <c r="AA31" s="430">
        <f>SUM(AA9)+SUM(AA20)</f>
        <v>352392</v>
      </c>
      <c r="AB31" s="430"/>
      <c r="AC31" s="430"/>
      <c r="AD31" s="429">
        <f>AD20+AD9</f>
        <v>699</v>
      </c>
      <c r="AE31" s="464"/>
      <c r="AF31" s="429">
        <f>AF9+AF20</f>
        <v>2324997</v>
      </c>
      <c r="AG31" s="465"/>
      <c r="AH31" s="464"/>
      <c r="AI31" s="429">
        <f>AI9+AI20</f>
        <v>469</v>
      </c>
      <c r="AJ31" s="464"/>
      <c r="AK31" s="429">
        <f>AK9+AK20</f>
        <v>3327326</v>
      </c>
      <c r="AL31" s="465"/>
      <c r="AM31" s="464"/>
      <c r="AN31" s="429">
        <f>AN9+AN20</f>
        <v>283</v>
      </c>
      <c r="AO31" s="464"/>
      <c r="AP31" s="429">
        <f>AP9+AP20</f>
        <v>3933414</v>
      </c>
      <c r="AQ31" s="465"/>
      <c r="AR31" s="464"/>
      <c r="AS31" s="429">
        <f>AS9+AS20</f>
        <v>182</v>
      </c>
      <c r="AT31" s="464"/>
      <c r="AU31" s="429">
        <f>AU9+AU20</f>
        <v>10401668</v>
      </c>
      <c r="AV31" s="465"/>
      <c r="AW31" s="464"/>
      <c r="AX31" s="459">
        <f>AX9+AX20</f>
        <v>2831</v>
      </c>
      <c r="AY31" s="460"/>
      <c r="AZ31" s="461">
        <f>AZ9+AZ20</f>
        <v>20925745</v>
      </c>
      <c r="BA31" s="462"/>
      <c r="BB31" s="463"/>
    </row>
    <row r="32" spans="1:54" ht="32.25" customHeight="1">
      <c r="A32" s="500" t="s">
        <v>25</v>
      </c>
      <c r="B32" s="501"/>
      <c r="C32" s="501"/>
      <c r="D32" s="501"/>
      <c r="E32" s="430">
        <f>SUM(E21)+SUM(E10)</f>
        <v>179</v>
      </c>
      <c r="F32" s="430"/>
      <c r="G32" s="430">
        <f>SUM(G10)+SUM(G21)</f>
        <v>7530</v>
      </c>
      <c r="H32" s="430"/>
      <c r="I32" s="430"/>
      <c r="J32" s="430">
        <f>SUM(J10)+SUM(J21)</f>
        <v>55</v>
      </c>
      <c r="K32" s="430"/>
      <c r="L32" s="430">
        <f>SUM(L10)+SUM(L21)</f>
        <v>6217</v>
      </c>
      <c r="M32" s="430"/>
      <c r="N32" s="430"/>
      <c r="O32" s="430">
        <f>SUM(O10)+SUM(O21)</f>
        <v>125</v>
      </c>
      <c r="P32" s="430"/>
      <c r="Q32" s="430">
        <f>SUM(Q10)+SUM(Q21)</f>
        <v>20183</v>
      </c>
      <c r="R32" s="430"/>
      <c r="S32" s="430"/>
      <c r="T32" s="430">
        <f>SUM(T10)+SUM(T21)</f>
        <v>174</v>
      </c>
      <c r="U32" s="430"/>
      <c r="V32" s="430">
        <f>SUM(V10)+SUM(V21)</f>
        <v>70535</v>
      </c>
      <c r="W32" s="430"/>
      <c r="X32" s="430"/>
      <c r="Y32" s="430">
        <f>SUM(Y10)+SUM(Y21)</f>
        <v>4</v>
      </c>
      <c r="Z32" s="430"/>
      <c r="AA32" s="430">
        <f>SUM(AA10)+SUM(AA21)</f>
        <v>6443</v>
      </c>
      <c r="AB32" s="430"/>
      <c r="AC32" s="430"/>
      <c r="AD32" s="429">
        <f>AD21+AD10</f>
        <v>10</v>
      </c>
      <c r="AE32" s="464"/>
      <c r="AF32" s="429">
        <f>AF10+AF21</f>
        <v>33599</v>
      </c>
      <c r="AG32" s="465"/>
      <c r="AH32" s="464"/>
      <c r="AI32" s="429">
        <f>AI10+AI21</f>
        <v>0</v>
      </c>
      <c r="AJ32" s="464"/>
      <c r="AK32" s="429">
        <f>AK10+AK21</f>
        <v>0</v>
      </c>
      <c r="AL32" s="465"/>
      <c r="AM32" s="464"/>
      <c r="AN32" s="429">
        <f>AN10+AN21</f>
        <v>1</v>
      </c>
      <c r="AO32" s="464"/>
      <c r="AP32" s="429">
        <f>AP10+AP21</f>
        <v>17245</v>
      </c>
      <c r="AQ32" s="465"/>
      <c r="AR32" s="464"/>
      <c r="AS32" s="429">
        <f>AS10+AS21</f>
        <v>1</v>
      </c>
      <c r="AT32" s="464"/>
      <c r="AU32" s="429">
        <f>AU10+AU21</f>
        <v>36511</v>
      </c>
      <c r="AV32" s="465"/>
      <c r="AW32" s="464"/>
      <c r="AX32" s="459">
        <f>AX10+AX21</f>
        <v>549</v>
      </c>
      <c r="AY32" s="460"/>
      <c r="AZ32" s="461">
        <f>AZ10+AZ21</f>
        <v>198263</v>
      </c>
      <c r="BA32" s="462"/>
      <c r="BB32" s="463"/>
    </row>
    <row r="33" spans="1:54" ht="32.25" customHeight="1">
      <c r="A33" s="502" t="s">
        <v>26</v>
      </c>
      <c r="B33" s="479"/>
      <c r="C33" s="479"/>
      <c r="D33" s="479"/>
      <c r="E33" s="430">
        <f>SUM(E22)+SUM(E11)</f>
        <v>186</v>
      </c>
      <c r="F33" s="430"/>
      <c r="G33" s="430">
        <f>SUM(G11)+SUM(G22)</f>
        <v>4706</v>
      </c>
      <c r="H33" s="430"/>
      <c r="I33" s="430"/>
      <c r="J33" s="430">
        <f>SUM(J11)+SUM(J22)</f>
        <v>28</v>
      </c>
      <c r="K33" s="430"/>
      <c r="L33" s="430">
        <f>SUM(L11)+SUM(L22)</f>
        <v>3248</v>
      </c>
      <c r="M33" s="430"/>
      <c r="N33" s="430"/>
      <c r="O33" s="430">
        <f>SUM(O11)+SUM(O22)</f>
        <v>50</v>
      </c>
      <c r="P33" s="430"/>
      <c r="Q33" s="430">
        <f>SUM(Q11)+SUM(Q22)</f>
        <v>8047</v>
      </c>
      <c r="R33" s="430"/>
      <c r="S33" s="430"/>
      <c r="T33" s="430">
        <f>SUM(T11)+SUM(T22)</f>
        <v>135</v>
      </c>
      <c r="U33" s="430"/>
      <c r="V33" s="430">
        <f>SUM(V11)+SUM(V22)</f>
        <v>64168</v>
      </c>
      <c r="W33" s="430"/>
      <c r="X33" s="430"/>
      <c r="Y33" s="430">
        <f>SUM(Y11)+SUM(Y22)</f>
        <v>13</v>
      </c>
      <c r="Z33" s="430"/>
      <c r="AA33" s="430">
        <f>SUM(AA11)+SUM(AA22)</f>
        <v>22968</v>
      </c>
      <c r="AB33" s="430"/>
      <c r="AC33" s="430"/>
      <c r="AD33" s="429">
        <f>AD22+AD11</f>
        <v>15</v>
      </c>
      <c r="AE33" s="464"/>
      <c r="AF33" s="429">
        <f>AF11+AF22</f>
        <v>43679</v>
      </c>
      <c r="AG33" s="465"/>
      <c r="AH33" s="464"/>
      <c r="AI33" s="429">
        <f>AI11+AI22</f>
        <v>0</v>
      </c>
      <c r="AJ33" s="464"/>
      <c r="AK33" s="429">
        <f>AK11+AK22</f>
        <v>0</v>
      </c>
      <c r="AL33" s="465"/>
      <c r="AM33" s="464"/>
      <c r="AN33" s="429">
        <f>AN11+AN22</f>
        <v>1</v>
      </c>
      <c r="AO33" s="464"/>
      <c r="AP33" s="429">
        <f>AP11+AP22</f>
        <v>18157</v>
      </c>
      <c r="AQ33" s="465"/>
      <c r="AR33" s="464"/>
      <c r="AS33" s="429">
        <f>AS11+AS22</f>
        <v>1</v>
      </c>
      <c r="AT33" s="464"/>
      <c r="AU33" s="429">
        <f>AU11+AU22</f>
        <v>31796</v>
      </c>
      <c r="AV33" s="465"/>
      <c r="AW33" s="464"/>
      <c r="AX33" s="459">
        <f>AX11+AX22</f>
        <v>429</v>
      </c>
      <c r="AY33" s="460"/>
      <c r="AZ33" s="461">
        <f>AZ11+AZ22</f>
        <v>196769</v>
      </c>
      <c r="BA33" s="462"/>
      <c r="BB33" s="463"/>
    </row>
    <row r="34" spans="1:54" ht="32.25" customHeight="1">
      <c r="A34" s="500" t="s">
        <v>27</v>
      </c>
      <c r="B34" s="501"/>
      <c r="C34" s="501"/>
      <c r="D34" s="501"/>
      <c r="E34" s="430">
        <f>SUM(E23)+SUM(E12)</f>
        <v>57</v>
      </c>
      <c r="F34" s="430"/>
      <c r="G34" s="430">
        <f>SUM(G12)+SUM(G23)</f>
        <v>852</v>
      </c>
      <c r="H34" s="430"/>
      <c r="I34" s="430"/>
      <c r="J34" s="430">
        <f>SUM(J12)+SUM(J23)</f>
        <v>2</v>
      </c>
      <c r="K34" s="430"/>
      <c r="L34" s="430">
        <f>SUM(L12)+SUM(L23)</f>
        <v>219</v>
      </c>
      <c r="M34" s="430"/>
      <c r="N34" s="430"/>
      <c r="O34" s="430">
        <f>SUM(O12)+SUM(O23)</f>
        <v>7</v>
      </c>
      <c r="P34" s="430"/>
      <c r="Q34" s="430">
        <f>SUM(Q12)+SUM(Q23)</f>
        <v>1118</v>
      </c>
      <c r="R34" s="430"/>
      <c r="S34" s="430"/>
      <c r="T34" s="430">
        <f>SUM(T12)+SUM(T23)</f>
        <v>22</v>
      </c>
      <c r="U34" s="430"/>
      <c r="V34" s="430">
        <f>SUM(V12)+SUM(V23)</f>
        <v>19301</v>
      </c>
      <c r="W34" s="430"/>
      <c r="X34" s="430"/>
      <c r="Y34" s="430">
        <f>SUM(Y12)+SUM(Y23)</f>
        <v>10</v>
      </c>
      <c r="Z34" s="430"/>
      <c r="AA34" s="430">
        <f>SUM(AA12)+SUM(AA23)</f>
        <v>17844</v>
      </c>
      <c r="AB34" s="430"/>
      <c r="AC34" s="430"/>
      <c r="AD34" s="429">
        <f>AD23+AD12</f>
        <v>18</v>
      </c>
      <c r="AE34" s="464"/>
      <c r="AF34" s="429">
        <f>AF12+AF23</f>
        <v>70602</v>
      </c>
      <c r="AG34" s="465"/>
      <c r="AH34" s="464"/>
      <c r="AI34" s="429">
        <f>AI12+AI23</f>
        <v>7</v>
      </c>
      <c r="AJ34" s="464"/>
      <c r="AK34" s="429">
        <f>AK12+AK23</f>
        <v>47346</v>
      </c>
      <c r="AL34" s="465"/>
      <c r="AM34" s="464"/>
      <c r="AN34" s="429">
        <f>AN12+AN23</f>
        <v>11</v>
      </c>
      <c r="AO34" s="464"/>
      <c r="AP34" s="429">
        <f>AP12+AP23</f>
        <v>135625</v>
      </c>
      <c r="AQ34" s="465"/>
      <c r="AR34" s="464"/>
      <c r="AS34" s="429">
        <f>AS12+AS23</f>
        <v>4</v>
      </c>
      <c r="AT34" s="464"/>
      <c r="AU34" s="429">
        <f>AU12+AU23</f>
        <v>791362</v>
      </c>
      <c r="AV34" s="465"/>
      <c r="AW34" s="464"/>
      <c r="AX34" s="459">
        <f>AX12+AX23</f>
        <v>138</v>
      </c>
      <c r="AY34" s="460"/>
      <c r="AZ34" s="461">
        <f>AZ12+AZ23</f>
        <v>1084269</v>
      </c>
      <c r="BA34" s="462"/>
      <c r="BB34" s="463"/>
    </row>
    <row r="35" spans="1:54" ht="32.25" customHeight="1" thickBot="1">
      <c r="A35" s="505" t="s">
        <v>18</v>
      </c>
      <c r="B35" s="506"/>
      <c r="C35" s="506"/>
      <c r="D35" s="506"/>
      <c r="E35" s="493">
        <f>SUM(E30:F34)</f>
        <v>663</v>
      </c>
      <c r="F35" s="493"/>
      <c r="G35" s="490">
        <f>SUM(G30:I34)</f>
        <v>20644</v>
      </c>
      <c r="H35" s="490"/>
      <c r="I35" s="490"/>
      <c r="J35" s="493">
        <f>SUM(J30:K34)</f>
        <v>136</v>
      </c>
      <c r="K35" s="493"/>
      <c r="L35" s="490">
        <f>SUM(L30:N34)</f>
        <v>15626</v>
      </c>
      <c r="M35" s="490"/>
      <c r="N35" s="490"/>
      <c r="O35" s="493">
        <f>SUM(O30:P34)</f>
        <v>298</v>
      </c>
      <c r="P35" s="493"/>
      <c r="Q35" s="490">
        <f>SUM(Q30:S34)</f>
        <v>48659</v>
      </c>
      <c r="R35" s="490"/>
      <c r="S35" s="490"/>
      <c r="T35" s="490">
        <f>SUM(T30:U34)</f>
        <v>3178</v>
      </c>
      <c r="U35" s="490"/>
      <c r="V35" s="490">
        <f>SUM(V30:X34)</f>
        <v>2701626</v>
      </c>
      <c r="W35" s="490"/>
      <c r="X35" s="490"/>
      <c r="Y35" s="493">
        <f>SUM(Y30:Z34)</f>
        <v>997</v>
      </c>
      <c r="Z35" s="493"/>
      <c r="AA35" s="490">
        <f>SUM(AA30:AC34)</f>
        <v>1738929</v>
      </c>
      <c r="AB35" s="490"/>
      <c r="AC35" s="509"/>
      <c r="AD35" s="457">
        <f>SUM(AD30:AE34)</f>
        <v>5133</v>
      </c>
      <c r="AE35" s="457"/>
      <c r="AF35" s="457">
        <f>SUM(AF30:AH34)</f>
        <v>17250486</v>
      </c>
      <c r="AG35" s="457"/>
      <c r="AH35" s="457"/>
      <c r="AI35" s="457">
        <f>SUM(AI30:AJ34)</f>
        <v>2567</v>
      </c>
      <c r="AJ35" s="457"/>
      <c r="AK35" s="457">
        <f>SUM(AK30:AM34)</f>
        <v>17459824</v>
      </c>
      <c r="AL35" s="457"/>
      <c r="AM35" s="457"/>
      <c r="AN35" s="457">
        <f>SUM(AN30:AO34)</f>
        <v>636</v>
      </c>
      <c r="AO35" s="457"/>
      <c r="AP35" s="457">
        <f>SUM(AP30:AR34)</f>
        <v>8544100</v>
      </c>
      <c r="AQ35" s="457"/>
      <c r="AR35" s="457"/>
      <c r="AS35" s="457">
        <f>SUM(AS30:AT34)</f>
        <v>319</v>
      </c>
      <c r="AT35" s="457"/>
      <c r="AU35" s="457">
        <f>SUM(AU30:AW34)</f>
        <v>16339564</v>
      </c>
      <c r="AV35" s="457"/>
      <c r="AW35" s="457"/>
      <c r="AX35" s="457">
        <f>SUM(AX30:AY34)</f>
        <v>13927</v>
      </c>
      <c r="AY35" s="457"/>
      <c r="AZ35" s="457">
        <f>SUM(AZ30:BB34)</f>
        <v>64119458</v>
      </c>
      <c r="BA35" s="457"/>
      <c r="BB35" s="458"/>
    </row>
    <row r="36" spans="1:29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173" ht="13.5">
      <c r="AI173" t="s">
        <v>211</v>
      </c>
    </row>
  </sheetData>
  <mergeCells count="475">
    <mergeCell ref="AD28:AH28"/>
    <mergeCell ref="AX28:BB28"/>
    <mergeCell ref="AS28:AW28"/>
    <mergeCell ref="AN28:AR28"/>
    <mergeCell ref="AI28:AM28"/>
    <mergeCell ref="AF30:AH30"/>
    <mergeCell ref="AF29:AH29"/>
    <mergeCell ref="AD30:AE30"/>
    <mergeCell ref="AD29:AE29"/>
    <mergeCell ref="AK30:AM30"/>
    <mergeCell ref="AK29:AM29"/>
    <mergeCell ref="AI30:AJ30"/>
    <mergeCell ref="AI29:AJ29"/>
    <mergeCell ref="AP30:AR30"/>
    <mergeCell ref="AP29:AR29"/>
    <mergeCell ref="AN30:AO30"/>
    <mergeCell ref="AN29:AO29"/>
    <mergeCell ref="AU30:AW30"/>
    <mergeCell ref="AU29:AW29"/>
    <mergeCell ref="AS30:AT30"/>
    <mergeCell ref="AS29:AT29"/>
    <mergeCell ref="AZ30:BB30"/>
    <mergeCell ref="AZ29:BB29"/>
    <mergeCell ref="AX30:AY30"/>
    <mergeCell ref="AX29:AY29"/>
    <mergeCell ref="AI18:AJ18"/>
    <mergeCell ref="AF18:AH18"/>
    <mergeCell ref="AD18:AE18"/>
    <mergeCell ref="AX17:BB17"/>
    <mergeCell ref="AS17:AW17"/>
    <mergeCell ref="AN17:AR17"/>
    <mergeCell ref="AI17:AM17"/>
    <mergeCell ref="AD17:AH17"/>
    <mergeCell ref="AP18:AR18"/>
    <mergeCell ref="AN18:AO18"/>
    <mergeCell ref="AK18:AM18"/>
    <mergeCell ref="AZ18:BB18"/>
    <mergeCell ref="AX18:AY18"/>
    <mergeCell ref="AU18:AW18"/>
    <mergeCell ref="AS18:AT18"/>
    <mergeCell ref="G35:I35"/>
    <mergeCell ref="E35:F35"/>
    <mergeCell ref="A5:K5"/>
    <mergeCell ref="A3:Q4"/>
    <mergeCell ref="A16:K16"/>
    <mergeCell ref="A27:K27"/>
    <mergeCell ref="Q35:S35"/>
    <mergeCell ref="O35:P35"/>
    <mergeCell ref="L35:N35"/>
    <mergeCell ref="J35:K35"/>
    <mergeCell ref="AA35:AC35"/>
    <mergeCell ref="Y35:Z35"/>
    <mergeCell ref="V35:X35"/>
    <mergeCell ref="T35:U35"/>
    <mergeCell ref="Y33:Z33"/>
    <mergeCell ref="Y34:Z34"/>
    <mergeCell ref="V34:X34"/>
    <mergeCell ref="Q34:S34"/>
    <mergeCell ref="T34:U34"/>
    <mergeCell ref="T33:U33"/>
    <mergeCell ref="E31:F31"/>
    <mergeCell ref="E30:F30"/>
    <mergeCell ref="AA34:AC34"/>
    <mergeCell ref="AA33:AC33"/>
    <mergeCell ref="AA32:AC32"/>
    <mergeCell ref="AA31:AC31"/>
    <mergeCell ref="AA30:AC30"/>
    <mergeCell ref="Y30:Z30"/>
    <mergeCell ref="Y31:Z31"/>
    <mergeCell ref="Y32:Z32"/>
    <mergeCell ref="G34:I34"/>
    <mergeCell ref="E34:F34"/>
    <mergeCell ref="E33:F33"/>
    <mergeCell ref="E32:F32"/>
    <mergeCell ref="G30:I30"/>
    <mergeCell ref="G31:I31"/>
    <mergeCell ref="G32:I32"/>
    <mergeCell ref="G33:I33"/>
    <mergeCell ref="L30:N30"/>
    <mergeCell ref="J34:K34"/>
    <mergeCell ref="J33:K33"/>
    <mergeCell ref="J32:K32"/>
    <mergeCell ref="J31:K31"/>
    <mergeCell ref="J30:K30"/>
    <mergeCell ref="L34:N34"/>
    <mergeCell ref="L33:N33"/>
    <mergeCell ref="L32:N32"/>
    <mergeCell ref="L31:N31"/>
    <mergeCell ref="Q30:S30"/>
    <mergeCell ref="O34:P34"/>
    <mergeCell ref="O33:P33"/>
    <mergeCell ref="O32:P32"/>
    <mergeCell ref="O31:P31"/>
    <mergeCell ref="O30:P30"/>
    <mergeCell ref="Q33:S33"/>
    <mergeCell ref="Q32:S32"/>
    <mergeCell ref="Q31:S31"/>
    <mergeCell ref="T32:U32"/>
    <mergeCell ref="T31:U31"/>
    <mergeCell ref="V33:X33"/>
    <mergeCell ref="V32:X32"/>
    <mergeCell ref="V31:X31"/>
    <mergeCell ref="A31:D31"/>
    <mergeCell ref="A30:D30"/>
    <mergeCell ref="A28:D29"/>
    <mergeCell ref="Y28:AC28"/>
    <mergeCell ref="T28:X28"/>
    <mergeCell ref="O28:S28"/>
    <mergeCell ref="J28:N28"/>
    <mergeCell ref="E28:I28"/>
    <mergeCell ref="V30:X30"/>
    <mergeCell ref="T30:U30"/>
    <mergeCell ref="A35:D35"/>
    <mergeCell ref="A34:D34"/>
    <mergeCell ref="A33:D33"/>
    <mergeCell ref="A32:D32"/>
    <mergeCell ref="V20:X20"/>
    <mergeCell ref="V19:X19"/>
    <mergeCell ref="E29:F29"/>
    <mergeCell ref="J29:K29"/>
    <mergeCell ref="O29:P29"/>
    <mergeCell ref="T29:U29"/>
    <mergeCell ref="G29:I29"/>
    <mergeCell ref="L29:N29"/>
    <mergeCell ref="Q29:S29"/>
    <mergeCell ref="V29:X29"/>
    <mergeCell ref="V24:X24"/>
    <mergeCell ref="V23:X23"/>
    <mergeCell ref="V22:X22"/>
    <mergeCell ref="V21:X21"/>
    <mergeCell ref="Y22:Z22"/>
    <mergeCell ref="Y21:Z21"/>
    <mergeCell ref="Y20:Z20"/>
    <mergeCell ref="Y19:Z19"/>
    <mergeCell ref="O20:P20"/>
    <mergeCell ref="O19:P19"/>
    <mergeCell ref="AA24:AC24"/>
    <mergeCell ref="AA23:AC23"/>
    <mergeCell ref="AA22:AC22"/>
    <mergeCell ref="AA21:AC21"/>
    <mergeCell ref="AA20:AC20"/>
    <mergeCell ref="AA19:AC19"/>
    <mergeCell ref="Y24:Z24"/>
    <mergeCell ref="Y23:Z23"/>
    <mergeCell ref="O24:P24"/>
    <mergeCell ref="O23:P23"/>
    <mergeCell ref="O22:P22"/>
    <mergeCell ref="O21:P21"/>
    <mergeCell ref="T20:U20"/>
    <mergeCell ref="T19:U19"/>
    <mergeCell ref="Q24:S24"/>
    <mergeCell ref="Q23:S23"/>
    <mergeCell ref="Q22:S22"/>
    <mergeCell ref="Q21:S21"/>
    <mergeCell ref="Q20:S20"/>
    <mergeCell ref="Q19:S19"/>
    <mergeCell ref="T24:U24"/>
    <mergeCell ref="T23:U23"/>
    <mergeCell ref="T22:U22"/>
    <mergeCell ref="T21:U21"/>
    <mergeCell ref="G18:I18"/>
    <mergeCell ref="E18:F18"/>
    <mergeCell ref="L20:N20"/>
    <mergeCell ref="L19:N19"/>
    <mergeCell ref="Q18:S18"/>
    <mergeCell ref="O18:P18"/>
    <mergeCell ref="L18:N18"/>
    <mergeCell ref="J18:K18"/>
    <mergeCell ref="L24:N24"/>
    <mergeCell ref="L23:N23"/>
    <mergeCell ref="L22:N22"/>
    <mergeCell ref="L21:N21"/>
    <mergeCell ref="AA18:AC18"/>
    <mergeCell ref="Y18:Z18"/>
    <mergeCell ref="V18:X18"/>
    <mergeCell ref="T18:U18"/>
    <mergeCell ref="J24:K24"/>
    <mergeCell ref="J22:K22"/>
    <mergeCell ref="E22:F22"/>
    <mergeCell ref="E21:F21"/>
    <mergeCell ref="G24:I24"/>
    <mergeCell ref="G23:I23"/>
    <mergeCell ref="G22:I22"/>
    <mergeCell ref="G21:I21"/>
    <mergeCell ref="A20:D20"/>
    <mergeCell ref="A19:D19"/>
    <mergeCell ref="A17:D18"/>
    <mergeCell ref="J20:K20"/>
    <mergeCell ref="J19:K19"/>
    <mergeCell ref="G20:I20"/>
    <mergeCell ref="G19:I19"/>
    <mergeCell ref="E20:F20"/>
    <mergeCell ref="E19:F19"/>
    <mergeCell ref="A24:D24"/>
    <mergeCell ref="A23:D23"/>
    <mergeCell ref="A22:D22"/>
    <mergeCell ref="A21:D21"/>
    <mergeCell ref="G10:I10"/>
    <mergeCell ref="E24:F24"/>
    <mergeCell ref="E23:F23"/>
    <mergeCell ref="Y17:AC17"/>
    <mergeCell ref="T17:X17"/>
    <mergeCell ref="O17:S17"/>
    <mergeCell ref="J17:N17"/>
    <mergeCell ref="J23:K23"/>
    <mergeCell ref="J21:K21"/>
    <mergeCell ref="E17:I17"/>
    <mergeCell ref="E13:F13"/>
    <mergeCell ref="A6:D7"/>
    <mergeCell ref="A8:D8"/>
    <mergeCell ref="A12:D12"/>
    <mergeCell ref="A11:D11"/>
    <mergeCell ref="A10:D10"/>
    <mergeCell ref="A9:D9"/>
    <mergeCell ref="O6:S6"/>
    <mergeCell ref="J6:N6"/>
    <mergeCell ref="E6:I6"/>
    <mergeCell ref="J7:K7"/>
    <mergeCell ref="G7:I7"/>
    <mergeCell ref="E7:F7"/>
    <mergeCell ref="Q7:S7"/>
    <mergeCell ref="O7:P7"/>
    <mergeCell ref="L7:N7"/>
    <mergeCell ref="V8:X8"/>
    <mergeCell ref="T8:U8"/>
    <mergeCell ref="T6:X6"/>
    <mergeCell ref="Y7:Z7"/>
    <mergeCell ref="V7:X7"/>
    <mergeCell ref="Y6:AC6"/>
    <mergeCell ref="AA7:AC7"/>
    <mergeCell ref="AA8:AC8"/>
    <mergeCell ref="Y8:Z8"/>
    <mergeCell ref="T7:U7"/>
    <mergeCell ref="AA9:AC9"/>
    <mergeCell ref="AA10:AC10"/>
    <mergeCell ref="AA11:AC11"/>
    <mergeCell ref="AA12:AC12"/>
    <mergeCell ref="AA13:AC13"/>
    <mergeCell ref="A13:D13"/>
    <mergeCell ref="Y13:Z13"/>
    <mergeCell ref="V13:X13"/>
    <mergeCell ref="T13:U13"/>
    <mergeCell ref="Q13:S13"/>
    <mergeCell ref="O13:P13"/>
    <mergeCell ref="L13:N13"/>
    <mergeCell ref="J13:K13"/>
    <mergeCell ref="G13:I13"/>
    <mergeCell ref="Y29:Z29"/>
    <mergeCell ref="AA29:AC29"/>
    <mergeCell ref="G8:I8"/>
    <mergeCell ref="E12:F12"/>
    <mergeCell ref="E11:F11"/>
    <mergeCell ref="E10:F10"/>
    <mergeCell ref="E9:F9"/>
    <mergeCell ref="E8:F8"/>
    <mergeCell ref="G12:I12"/>
    <mergeCell ref="G11:I11"/>
    <mergeCell ref="G9:I9"/>
    <mergeCell ref="L8:N8"/>
    <mergeCell ref="J12:K12"/>
    <mergeCell ref="J11:K11"/>
    <mergeCell ref="J10:K10"/>
    <mergeCell ref="J9:K9"/>
    <mergeCell ref="J8:K8"/>
    <mergeCell ref="L12:N12"/>
    <mergeCell ref="L11:N11"/>
    <mergeCell ref="L10:N10"/>
    <mergeCell ref="L9:N9"/>
    <mergeCell ref="T12:U12"/>
    <mergeCell ref="T11:U11"/>
    <mergeCell ref="T10:U10"/>
    <mergeCell ref="T9:U9"/>
    <mergeCell ref="Q8:S8"/>
    <mergeCell ref="O12:P12"/>
    <mergeCell ref="O11:P11"/>
    <mergeCell ref="O10:P10"/>
    <mergeCell ref="O9:P9"/>
    <mergeCell ref="O8:P8"/>
    <mergeCell ref="Q11:S11"/>
    <mergeCell ref="Q12:S12"/>
    <mergeCell ref="Q10:S10"/>
    <mergeCell ref="Q9:S9"/>
    <mergeCell ref="Y12:Z12"/>
    <mergeCell ref="Y11:Z11"/>
    <mergeCell ref="Y10:Z10"/>
    <mergeCell ref="Y9:Z9"/>
    <mergeCell ref="V12:X12"/>
    <mergeCell ref="V11:X11"/>
    <mergeCell ref="V10:X10"/>
    <mergeCell ref="V9:X9"/>
    <mergeCell ref="AD6:AH6"/>
    <mergeCell ref="AI6:AM6"/>
    <mergeCell ref="AN6:AR6"/>
    <mergeCell ref="AS6:AW6"/>
    <mergeCell ref="AX6:BB6"/>
    <mergeCell ref="AD7:AE7"/>
    <mergeCell ref="AF7:AH7"/>
    <mergeCell ref="AI7:AJ7"/>
    <mergeCell ref="AK7:AM7"/>
    <mergeCell ref="AN7:AO7"/>
    <mergeCell ref="AP7:AR7"/>
    <mergeCell ref="AS7:AT7"/>
    <mergeCell ref="AU7:AW7"/>
    <mergeCell ref="AX7:AY7"/>
    <mergeCell ref="AZ7:BB7"/>
    <mergeCell ref="AD8:AE8"/>
    <mergeCell ref="AF8:AH8"/>
    <mergeCell ref="AI8:AJ8"/>
    <mergeCell ref="AK8:AM8"/>
    <mergeCell ref="AN8:AO8"/>
    <mergeCell ref="AP8:AR8"/>
    <mergeCell ref="AS8:AT8"/>
    <mergeCell ref="AU8:AW8"/>
    <mergeCell ref="AX8:AY8"/>
    <mergeCell ref="AZ8:BB8"/>
    <mergeCell ref="AD9:AE9"/>
    <mergeCell ref="AF9:AH9"/>
    <mergeCell ref="AI9:AJ9"/>
    <mergeCell ref="AK9:AM9"/>
    <mergeCell ref="AN9:AO9"/>
    <mergeCell ref="AP9:AR9"/>
    <mergeCell ref="AS9:AT9"/>
    <mergeCell ref="AU9:AW9"/>
    <mergeCell ref="AX9:AY9"/>
    <mergeCell ref="AZ9:BB9"/>
    <mergeCell ref="AD10:AE10"/>
    <mergeCell ref="AF10:AH10"/>
    <mergeCell ref="AI10:AJ10"/>
    <mergeCell ref="AK10:AM10"/>
    <mergeCell ref="AN10:AO10"/>
    <mergeCell ref="AP10:AR10"/>
    <mergeCell ref="AS10:AT10"/>
    <mergeCell ref="AU10:AW10"/>
    <mergeCell ref="AX10:AY10"/>
    <mergeCell ref="AZ10:BB10"/>
    <mergeCell ref="AD11:AE11"/>
    <mergeCell ref="AF11:AH11"/>
    <mergeCell ref="AI11:AJ11"/>
    <mergeCell ref="AK11:AM11"/>
    <mergeCell ref="AN11:AO11"/>
    <mergeCell ref="AP11:AR11"/>
    <mergeCell ref="AS11:AT11"/>
    <mergeCell ref="AU11:AW11"/>
    <mergeCell ref="AX11:AY11"/>
    <mergeCell ref="AZ11:BB11"/>
    <mergeCell ref="AD12:AE12"/>
    <mergeCell ref="AF12:AH12"/>
    <mergeCell ref="AI12:AJ12"/>
    <mergeCell ref="AK12:AM12"/>
    <mergeCell ref="AN12:AO12"/>
    <mergeCell ref="AP12:AR12"/>
    <mergeCell ref="AS12:AT12"/>
    <mergeCell ref="AU12:AW12"/>
    <mergeCell ref="AX12:AY12"/>
    <mergeCell ref="AZ12:BB12"/>
    <mergeCell ref="AD13:AE13"/>
    <mergeCell ref="AF13:AH13"/>
    <mergeCell ref="AI13:AJ13"/>
    <mergeCell ref="AK13:AM13"/>
    <mergeCell ref="AN13:AO13"/>
    <mergeCell ref="AP13:AR13"/>
    <mergeCell ref="AS13:AT13"/>
    <mergeCell ref="AU13:AW13"/>
    <mergeCell ref="AX13:AY13"/>
    <mergeCell ref="AZ13:BB13"/>
    <mergeCell ref="AD19:AE19"/>
    <mergeCell ref="AF19:AH19"/>
    <mergeCell ref="AI19:AJ19"/>
    <mergeCell ref="AK19:AM19"/>
    <mergeCell ref="AN19:AO19"/>
    <mergeCell ref="AP19:AR19"/>
    <mergeCell ref="AS19:AT19"/>
    <mergeCell ref="AU19:AW19"/>
    <mergeCell ref="AX19:AY19"/>
    <mergeCell ref="AZ19:BB19"/>
    <mergeCell ref="AD20:AE20"/>
    <mergeCell ref="AF20:AH20"/>
    <mergeCell ref="AI20:AJ20"/>
    <mergeCell ref="AK20:AM20"/>
    <mergeCell ref="AN20:AO20"/>
    <mergeCell ref="AP20:AR20"/>
    <mergeCell ref="AS20:AT20"/>
    <mergeCell ref="AU20:AW20"/>
    <mergeCell ref="AX20:AY20"/>
    <mergeCell ref="AZ20:BB20"/>
    <mergeCell ref="AD21:AE21"/>
    <mergeCell ref="AF21:AH21"/>
    <mergeCell ref="AI21:AJ21"/>
    <mergeCell ref="AK21:AM21"/>
    <mergeCell ref="AN21:AO21"/>
    <mergeCell ref="AP21:AR21"/>
    <mergeCell ref="AS21:AT21"/>
    <mergeCell ref="AU21:AW21"/>
    <mergeCell ref="AX21:AY21"/>
    <mergeCell ref="AZ21:BB21"/>
    <mergeCell ref="AD22:AE22"/>
    <mergeCell ref="AF22:AH22"/>
    <mergeCell ref="AI22:AJ22"/>
    <mergeCell ref="AK22:AM22"/>
    <mergeCell ref="AN22:AO22"/>
    <mergeCell ref="AP22:AR22"/>
    <mergeCell ref="AS22:AT22"/>
    <mergeCell ref="AU22:AW22"/>
    <mergeCell ref="AX22:AY22"/>
    <mergeCell ref="AZ22:BB22"/>
    <mergeCell ref="AD23:AE23"/>
    <mergeCell ref="AF23:AH23"/>
    <mergeCell ref="AI23:AJ23"/>
    <mergeCell ref="AK23:AM23"/>
    <mergeCell ref="AN23:AO23"/>
    <mergeCell ref="AP23:AR23"/>
    <mergeCell ref="AS23:AT23"/>
    <mergeCell ref="AU23:AW23"/>
    <mergeCell ref="AX23:AY23"/>
    <mergeCell ref="AZ23:BB23"/>
    <mergeCell ref="AD24:AE24"/>
    <mergeCell ref="AF24:AH24"/>
    <mergeCell ref="AI24:AJ24"/>
    <mergeCell ref="AK24:AM24"/>
    <mergeCell ref="AN24:AO24"/>
    <mergeCell ref="AP24:AR24"/>
    <mergeCell ref="AS24:AT24"/>
    <mergeCell ref="AU24:AW24"/>
    <mergeCell ref="AX24:AY24"/>
    <mergeCell ref="AZ24:BB24"/>
    <mergeCell ref="AD31:AE31"/>
    <mergeCell ref="AF31:AH31"/>
    <mergeCell ref="AI31:AJ31"/>
    <mergeCell ref="AK31:AM31"/>
    <mergeCell ref="AN31:AO31"/>
    <mergeCell ref="AP31:AR31"/>
    <mergeCell ref="AS31:AT31"/>
    <mergeCell ref="AU31:AW31"/>
    <mergeCell ref="AX31:AY31"/>
    <mergeCell ref="AZ31:BB31"/>
    <mergeCell ref="AD32:AE32"/>
    <mergeCell ref="AF32:AH32"/>
    <mergeCell ref="AI32:AJ32"/>
    <mergeCell ref="AK32:AM32"/>
    <mergeCell ref="AN32:AO32"/>
    <mergeCell ref="AP32:AR32"/>
    <mergeCell ref="AS32:AT32"/>
    <mergeCell ref="AU32:AW32"/>
    <mergeCell ref="AX32:AY32"/>
    <mergeCell ref="AZ32:BB32"/>
    <mergeCell ref="AD33:AE33"/>
    <mergeCell ref="AF33:AH33"/>
    <mergeCell ref="AI33:AJ33"/>
    <mergeCell ref="AK33:AM33"/>
    <mergeCell ref="AN33:AO33"/>
    <mergeCell ref="AP33:AR33"/>
    <mergeCell ref="AS33:AT33"/>
    <mergeCell ref="AU33:AW33"/>
    <mergeCell ref="AX33:AY33"/>
    <mergeCell ref="AZ33:BB33"/>
    <mergeCell ref="AD34:AE34"/>
    <mergeCell ref="AF34:AH34"/>
    <mergeCell ref="AI34:AJ34"/>
    <mergeCell ref="AK34:AM34"/>
    <mergeCell ref="AN34:AO34"/>
    <mergeCell ref="AP34:AR34"/>
    <mergeCell ref="AS34:AT34"/>
    <mergeCell ref="AU34:AW34"/>
    <mergeCell ref="AN35:AO35"/>
    <mergeCell ref="AP35:AR35"/>
    <mergeCell ref="AS35:AT35"/>
    <mergeCell ref="AU35:AW35"/>
    <mergeCell ref="AD35:AE35"/>
    <mergeCell ref="AF35:AH35"/>
    <mergeCell ref="AI35:AJ35"/>
    <mergeCell ref="AK35:AM35"/>
    <mergeCell ref="AX35:AY35"/>
    <mergeCell ref="AZ35:BB35"/>
    <mergeCell ref="AX34:AY34"/>
    <mergeCell ref="AZ34:BB34"/>
  </mergeCells>
  <printOptions horizontalCentered="1" verticalCentered="1"/>
  <pageMargins left="0.1968503937007874" right="0.1968503937007874" top="0.16" bottom="0.16" header="0" footer="0"/>
  <pageSetup horizontalDpi="600" verticalDpi="600" orientation="landscape" paperSize="9" scale="64" r:id="rId2"/>
  <rowBreaks count="2" manualBreakCount="2">
    <brk id="35" max="53" man="1"/>
    <brk id="36" max="3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A42"/>
  <sheetViews>
    <sheetView workbookViewId="0" topLeftCell="A1">
      <selection activeCell="M20" sqref="M20:N20"/>
    </sheetView>
  </sheetViews>
  <sheetFormatPr defaultColWidth="9.00390625" defaultRowHeight="13.5"/>
  <cols>
    <col min="1" max="1" width="4.875" style="0" customWidth="1"/>
    <col min="2" max="2" width="9.125" style="0" customWidth="1"/>
    <col min="3" max="3" width="4.00390625" style="0" customWidth="1"/>
    <col min="4" max="4" width="3.75390625" style="0" customWidth="1"/>
    <col min="5" max="7" width="4.125" style="0" customWidth="1"/>
    <col min="8" max="8" width="4.00390625" style="0" customWidth="1"/>
    <col min="9" max="9" width="3.75390625" style="0" customWidth="1"/>
    <col min="10" max="12" width="4.125" style="0" customWidth="1"/>
    <col min="13" max="14" width="3.75390625" style="0" customWidth="1"/>
    <col min="15" max="17" width="3.625" style="0" customWidth="1"/>
    <col min="18" max="19" width="3.75390625" style="0" customWidth="1"/>
    <col min="20" max="22" width="3.625" style="0" customWidth="1"/>
    <col min="23" max="23" width="4.00390625" style="0" customWidth="1"/>
    <col min="24" max="27" width="3.75390625" style="0" customWidth="1"/>
    <col min="28" max="16384" width="2.625" style="0" customWidth="1"/>
  </cols>
  <sheetData>
    <row r="1" ht="34.5" customHeight="1"/>
    <row r="4" spans="1:27" ht="13.5" customHeight="1">
      <c r="A4" s="626" t="s">
        <v>59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</row>
    <row r="5" spans="1:27" ht="14.25" thickBot="1">
      <c r="A5" s="627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</row>
    <row r="6" spans="1:27" ht="57" customHeight="1">
      <c r="A6" s="655" t="s">
        <v>124</v>
      </c>
      <c r="B6" s="656"/>
      <c r="C6" s="537" t="s">
        <v>35</v>
      </c>
      <c r="D6" s="538"/>
      <c r="E6" s="628"/>
      <c r="F6" s="628"/>
      <c r="G6" s="629"/>
      <c r="H6" s="630" t="s">
        <v>192</v>
      </c>
      <c r="I6" s="631"/>
      <c r="J6" s="632"/>
      <c r="K6" s="632"/>
      <c r="L6" s="633"/>
      <c r="M6" s="634" t="s">
        <v>125</v>
      </c>
      <c r="N6" s="635"/>
      <c r="O6" s="636"/>
      <c r="P6" s="636"/>
      <c r="Q6" s="637"/>
      <c r="R6" s="634" t="s">
        <v>237</v>
      </c>
      <c r="S6" s="635"/>
      <c r="T6" s="635"/>
      <c r="U6" s="635"/>
      <c r="V6" s="635"/>
      <c r="W6" s="638" t="s">
        <v>126</v>
      </c>
      <c r="X6" s="639"/>
      <c r="Y6" s="639"/>
      <c r="Z6" s="639"/>
      <c r="AA6" s="640"/>
    </row>
    <row r="7" spans="1:27" ht="23.25" customHeight="1">
      <c r="A7" s="557"/>
      <c r="B7" s="657"/>
      <c r="C7" s="618" t="s">
        <v>127</v>
      </c>
      <c r="D7" s="600"/>
      <c r="E7" s="592" t="s">
        <v>128</v>
      </c>
      <c r="F7" s="593"/>
      <c r="G7" s="596"/>
      <c r="H7" s="599" t="s">
        <v>127</v>
      </c>
      <c r="I7" s="600"/>
      <c r="J7" s="592" t="s">
        <v>128</v>
      </c>
      <c r="K7" s="593"/>
      <c r="L7" s="596"/>
      <c r="M7" s="599" t="s">
        <v>127</v>
      </c>
      <c r="N7" s="600"/>
      <c r="O7" s="592" t="s">
        <v>128</v>
      </c>
      <c r="P7" s="593"/>
      <c r="Q7" s="596"/>
      <c r="R7" s="599" t="s">
        <v>127</v>
      </c>
      <c r="S7" s="618"/>
      <c r="T7" s="618" t="s">
        <v>128</v>
      </c>
      <c r="U7" s="618"/>
      <c r="V7" s="618"/>
      <c r="W7" s="571" t="s">
        <v>127</v>
      </c>
      <c r="X7" s="598"/>
      <c r="Y7" s="592" t="s">
        <v>128</v>
      </c>
      <c r="Z7" s="593"/>
      <c r="AA7" s="594"/>
    </row>
    <row r="8" spans="1:27" ht="23.25" customHeight="1">
      <c r="A8" s="658"/>
      <c r="B8" s="659"/>
      <c r="C8" s="624"/>
      <c r="D8" s="597"/>
      <c r="E8" s="621" t="s">
        <v>129</v>
      </c>
      <c r="F8" s="622"/>
      <c r="G8" s="625"/>
      <c r="H8" s="597"/>
      <c r="I8" s="597"/>
      <c r="J8" s="621" t="s">
        <v>129</v>
      </c>
      <c r="K8" s="622"/>
      <c r="L8" s="625"/>
      <c r="M8" s="597"/>
      <c r="N8" s="597"/>
      <c r="O8" s="621" t="s">
        <v>129</v>
      </c>
      <c r="P8" s="622"/>
      <c r="Q8" s="625"/>
      <c r="R8" s="597"/>
      <c r="S8" s="661"/>
      <c r="T8" s="619" t="s">
        <v>129</v>
      </c>
      <c r="U8" s="577"/>
      <c r="V8" s="620"/>
      <c r="W8" s="624"/>
      <c r="X8" s="597"/>
      <c r="Y8" s="621" t="s">
        <v>129</v>
      </c>
      <c r="Z8" s="622"/>
      <c r="AA8" s="623"/>
    </row>
    <row r="9" spans="1:27" ht="29.25" customHeight="1">
      <c r="A9" s="654" t="s">
        <v>58</v>
      </c>
      <c r="B9" s="108" t="s">
        <v>36</v>
      </c>
      <c r="C9" s="386">
        <v>2457</v>
      </c>
      <c r="D9" s="386"/>
      <c r="E9" s="386">
        <v>19457767</v>
      </c>
      <c r="F9" s="386"/>
      <c r="G9" s="386"/>
      <c r="H9" s="615"/>
      <c r="I9" s="616"/>
      <c r="J9" s="617"/>
      <c r="K9" s="617"/>
      <c r="L9" s="617"/>
      <c r="M9" s="381">
        <v>0</v>
      </c>
      <c r="N9" s="381"/>
      <c r="O9" s="386">
        <v>0</v>
      </c>
      <c r="P9" s="386"/>
      <c r="Q9" s="386"/>
      <c r="R9" s="381">
        <v>0</v>
      </c>
      <c r="S9" s="381"/>
      <c r="T9" s="614">
        <v>0</v>
      </c>
      <c r="U9" s="614"/>
      <c r="V9" s="614"/>
      <c r="W9" s="381">
        <v>47</v>
      </c>
      <c r="X9" s="381"/>
      <c r="Y9" s="386">
        <v>195964</v>
      </c>
      <c r="Z9" s="386"/>
      <c r="AA9" s="610"/>
    </row>
    <row r="10" spans="1:27" ht="29.25" customHeight="1">
      <c r="A10" s="652"/>
      <c r="B10" s="109" t="s">
        <v>37</v>
      </c>
      <c r="C10" s="381">
        <v>5</v>
      </c>
      <c r="D10" s="381"/>
      <c r="E10" s="381">
        <v>35914</v>
      </c>
      <c r="F10" s="381"/>
      <c r="G10" s="381"/>
      <c r="H10" s="381">
        <v>2439</v>
      </c>
      <c r="I10" s="381"/>
      <c r="J10" s="381">
        <v>9926756</v>
      </c>
      <c r="K10" s="381"/>
      <c r="L10" s="381"/>
      <c r="M10" s="381">
        <v>0</v>
      </c>
      <c r="N10" s="381"/>
      <c r="O10" s="381">
        <v>0</v>
      </c>
      <c r="P10" s="381"/>
      <c r="Q10" s="381"/>
      <c r="R10" s="381">
        <v>0</v>
      </c>
      <c r="S10" s="381"/>
      <c r="T10" s="381">
        <v>0</v>
      </c>
      <c r="U10" s="381"/>
      <c r="V10" s="381"/>
      <c r="W10" s="381">
        <v>4</v>
      </c>
      <c r="X10" s="381"/>
      <c r="Y10" s="381">
        <v>23299</v>
      </c>
      <c r="Z10" s="381"/>
      <c r="AA10" s="611"/>
    </row>
    <row r="11" spans="1:27" ht="29.25" customHeight="1">
      <c r="A11" s="653"/>
      <c r="B11" s="110" t="s">
        <v>193</v>
      </c>
      <c r="C11" s="386">
        <f>SUM(C9:D10)</f>
        <v>2462</v>
      </c>
      <c r="D11" s="386"/>
      <c r="E11" s="386">
        <f>SUM(E9:G10)</f>
        <v>19493681</v>
      </c>
      <c r="F11" s="386"/>
      <c r="G11" s="386"/>
      <c r="H11" s="386">
        <f>SUM(H9:I10)</f>
        <v>2439</v>
      </c>
      <c r="I11" s="386"/>
      <c r="J11" s="386">
        <f>SUM(J9:L10)</f>
        <v>9926756</v>
      </c>
      <c r="K11" s="386"/>
      <c r="L11" s="386"/>
      <c r="M11" s="386">
        <f>SUM(M9:N10)</f>
        <v>0</v>
      </c>
      <c r="N11" s="386"/>
      <c r="O11" s="386">
        <f>SUM(O9:Q10)</f>
        <v>0</v>
      </c>
      <c r="P11" s="386"/>
      <c r="Q11" s="386"/>
      <c r="R11" s="386">
        <f>SUM(R9:S10)</f>
        <v>0</v>
      </c>
      <c r="S11" s="386"/>
      <c r="T11" s="386">
        <f>SUM(T9:V10)</f>
        <v>0</v>
      </c>
      <c r="U11" s="386"/>
      <c r="V11" s="386"/>
      <c r="W11" s="386">
        <f>SUM(W9:X10)</f>
        <v>51</v>
      </c>
      <c r="X11" s="386"/>
      <c r="Y11" s="386">
        <f>SUM(Y9:AA10)</f>
        <v>219263</v>
      </c>
      <c r="Z11" s="386"/>
      <c r="AA11" s="612"/>
    </row>
    <row r="12" spans="1:27" ht="29.25" customHeight="1">
      <c r="A12" s="647" t="s">
        <v>38</v>
      </c>
      <c r="B12" s="648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381">
        <v>18</v>
      </c>
      <c r="X12" s="381"/>
      <c r="Y12" s="381">
        <v>26389</v>
      </c>
      <c r="Z12" s="381"/>
      <c r="AA12" s="611"/>
    </row>
    <row r="13" spans="1:27" ht="29.25" customHeight="1" thickBot="1">
      <c r="A13" s="662" t="s">
        <v>18</v>
      </c>
      <c r="B13" s="650"/>
      <c r="C13" s="608">
        <f>SUM(C11:D12)</f>
        <v>2462</v>
      </c>
      <c r="D13" s="608"/>
      <c r="E13" s="608">
        <f>SUM(E11:G12)</f>
        <v>19493681</v>
      </c>
      <c r="F13" s="608"/>
      <c r="G13" s="608"/>
      <c r="H13" s="608">
        <f>SUM(H11:I12)</f>
        <v>2439</v>
      </c>
      <c r="I13" s="608"/>
      <c r="J13" s="608">
        <f>SUM(J11:L12)</f>
        <v>9926756</v>
      </c>
      <c r="K13" s="608"/>
      <c r="L13" s="608"/>
      <c r="M13" s="608">
        <f>SUM(M11:N12)</f>
        <v>0</v>
      </c>
      <c r="N13" s="608"/>
      <c r="O13" s="608">
        <f>SUM(O11:Q12)</f>
        <v>0</v>
      </c>
      <c r="P13" s="608"/>
      <c r="Q13" s="608"/>
      <c r="R13" s="608">
        <f>SUM(R11:S12)</f>
        <v>0</v>
      </c>
      <c r="S13" s="608"/>
      <c r="T13" s="608">
        <f>SUM(T11:V12)</f>
        <v>0</v>
      </c>
      <c r="U13" s="608"/>
      <c r="V13" s="608"/>
      <c r="W13" s="608">
        <f>SUM(W11:X12)</f>
        <v>69</v>
      </c>
      <c r="X13" s="608"/>
      <c r="Y13" s="608">
        <f>SUM(Y11:AA12)</f>
        <v>245652</v>
      </c>
      <c r="Z13" s="608"/>
      <c r="AA13" s="609"/>
    </row>
    <row r="14" spans="1:27" ht="18" customHeight="1">
      <c r="A14" s="80"/>
      <c r="B14" s="81"/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3"/>
      <c r="Z14" s="185"/>
      <c r="AA14" s="185"/>
    </row>
    <row r="15" spans="1:27" ht="27" customHeight="1" thickBot="1">
      <c r="A15" s="660" t="s">
        <v>130</v>
      </c>
      <c r="B15" s="660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57" customHeight="1">
      <c r="A16" s="663" t="s">
        <v>131</v>
      </c>
      <c r="B16" s="664"/>
      <c r="C16" s="495" t="s">
        <v>132</v>
      </c>
      <c r="D16" s="496"/>
      <c r="E16" s="292"/>
      <c r="F16" s="292"/>
      <c r="G16" s="293"/>
      <c r="H16" s="495" t="s">
        <v>133</v>
      </c>
      <c r="I16" s="496"/>
      <c r="J16" s="292"/>
      <c r="K16" s="292"/>
      <c r="L16" s="293"/>
      <c r="M16" s="604" t="s">
        <v>134</v>
      </c>
      <c r="N16" s="605"/>
      <c r="O16" s="606"/>
      <c r="P16" s="606"/>
      <c r="Q16" s="607"/>
      <c r="R16" s="604" t="s">
        <v>135</v>
      </c>
      <c r="S16" s="605"/>
      <c r="T16" s="606"/>
      <c r="U16" s="606"/>
      <c r="V16" s="606"/>
      <c r="W16" s="601" t="s">
        <v>136</v>
      </c>
      <c r="X16" s="602"/>
      <c r="Y16" s="602"/>
      <c r="Z16" s="602"/>
      <c r="AA16" s="603"/>
    </row>
    <row r="17" spans="1:27" ht="23.25" customHeight="1">
      <c r="A17" s="665"/>
      <c r="B17" s="666"/>
      <c r="C17" s="618" t="s">
        <v>137</v>
      </c>
      <c r="D17" s="600"/>
      <c r="E17" s="592" t="s">
        <v>138</v>
      </c>
      <c r="F17" s="593"/>
      <c r="G17" s="596"/>
      <c r="H17" s="599" t="s">
        <v>137</v>
      </c>
      <c r="I17" s="600"/>
      <c r="J17" s="592" t="s">
        <v>138</v>
      </c>
      <c r="K17" s="593"/>
      <c r="L17" s="596"/>
      <c r="M17" s="599" t="s">
        <v>137</v>
      </c>
      <c r="N17" s="600"/>
      <c r="O17" s="592" t="s">
        <v>138</v>
      </c>
      <c r="P17" s="593"/>
      <c r="Q17" s="596"/>
      <c r="R17" s="599" t="s">
        <v>137</v>
      </c>
      <c r="S17" s="600"/>
      <c r="T17" s="592" t="s">
        <v>138</v>
      </c>
      <c r="U17" s="593"/>
      <c r="V17" s="596"/>
      <c r="W17" s="570" t="s">
        <v>137</v>
      </c>
      <c r="X17" s="598"/>
      <c r="Y17" s="592" t="s">
        <v>138</v>
      </c>
      <c r="Z17" s="593"/>
      <c r="AA17" s="594"/>
    </row>
    <row r="18" spans="1:27" ht="23.25" customHeight="1">
      <c r="A18" s="667"/>
      <c r="B18" s="668"/>
      <c r="C18" s="624"/>
      <c r="D18" s="597"/>
      <c r="E18" s="589" t="s">
        <v>139</v>
      </c>
      <c r="F18" s="590"/>
      <c r="G18" s="591"/>
      <c r="H18" s="597"/>
      <c r="I18" s="597"/>
      <c r="J18" s="589" t="s">
        <v>139</v>
      </c>
      <c r="K18" s="590"/>
      <c r="L18" s="591"/>
      <c r="M18" s="597"/>
      <c r="N18" s="597"/>
      <c r="O18" s="589" t="s">
        <v>139</v>
      </c>
      <c r="P18" s="590"/>
      <c r="Q18" s="591"/>
      <c r="R18" s="597"/>
      <c r="S18" s="597"/>
      <c r="T18" s="589" t="s">
        <v>139</v>
      </c>
      <c r="U18" s="590"/>
      <c r="V18" s="591"/>
      <c r="W18" s="597"/>
      <c r="X18" s="597"/>
      <c r="Y18" s="589" t="s">
        <v>139</v>
      </c>
      <c r="Z18" s="590"/>
      <c r="AA18" s="595"/>
    </row>
    <row r="19" spans="1:27" ht="29.25" customHeight="1">
      <c r="A19" s="651" t="s">
        <v>58</v>
      </c>
      <c r="B19" s="79" t="s">
        <v>36</v>
      </c>
      <c r="C19" s="582">
        <v>0</v>
      </c>
      <c r="D19" s="582"/>
      <c r="E19" s="582">
        <v>0</v>
      </c>
      <c r="F19" s="582"/>
      <c r="G19" s="582"/>
      <c r="H19" s="582">
        <v>0</v>
      </c>
      <c r="I19" s="582"/>
      <c r="J19" s="582">
        <v>0</v>
      </c>
      <c r="K19" s="582"/>
      <c r="L19" s="582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2">
        <v>0</v>
      </c>
      <c r="X19" s="582"/>
      <c r="Y19" s="582">
        <v>0</v>
      </c>
      <c r="Z19" s="582"/>
      <c r="AA19" s="587"/>
    </row>
    <row r="20" spans="1:27" ht="29.25" customHeight="1">
      <c r="A20" s="652"/>
      <c r="B20" s="79" t="s">
        <v>37</v>
      </c>
      <c r="C20" s="582">
        <v>0</v>
      </c>
      <c r="D20" s="582"/>
      <c r="E20" s="582">
        <v>0</v>
      </c>
      <c r="F20" s="582"/>
      <c r="G20" s="582"/>
      <c r="H20" s="582">
        <v>0</v>
      </c>
      <c r="I20" s="582"/>
      <c r="J20" s="582">
        <v>0</v>
      </c>
      <c r="K20" s="582"/>
      <c r="L20" s="582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2">
        <v>0</v>
      </c>
      <c r="X20" s="582"/>
      <c r="Y20" s="582">
        <v>0</v>
      </c>
      <c r="Z20" s="582"/>
      <c r="AA20" s="587"/>
    </row>
    <row r="21" spans="1:27" ht="29.25" customHeight="1">
      <c r="A21" s="653"/>
      <c r="B21" s="110" t="s">
        <v>193</v>
      </c>
      <c r="C21" s="582">
        <f>SUM(C19:D20)</f>
        <v>0</v>
      </c>
      <c r="D21" s="582"/>
      <c r="E21" s="582">
        <f>SUM(E19:G20)</f>
        <v>0</v>
      </c>
      <c r="F21" s="582"/>
      <c r="G21" s="582"/>
      <c r="H21" s="582">
        <f>SUM(H19:I20)</f>
        <v>0</v>
      </c>
      <c r="I21" s="582"/>
      <c r="J21" s="582">
        <f>SUM(J19:L20)</f>
        <v>0</v>
      </c>
      <c r="K21" s="582"/>
      <c r="L21" s="582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2">
        <f>SUM(W19:X20)</f>
        <v>0</v>
      </c>
      <c r="X21" s="582"/>
      <c r="Y21" s="582">
        <f>SUM(Y19:AA20)</f>
        <v>0</v>
      </c>
      <c r="Z21" s="582"/>
      <c r="AA21" s="582"/>
    </row>
    <row r="22" spans="1:27" ht="29.25" customHeight="1">
      <c r="A22" s="647" t="s">
        <v>38</v>
      </c>
      <c r="B22" s="648"/>
      <c r="C22" s="582">
        <v>0</v>
      </c>
      <c r="D22" s="582"/>
      <c r="E22" s="582">
        <v>0</v>
      </c>
      <c r="F22" s="582"/>
      <c r="G22" s="582"/>
      <c r="H22" s="582">
        <v>0</v>
      </c>
      <c r="I22" s="582"/>
      <c r="J22" s="582">
        <v>0</v>
      </c>
      <c r="K22" s="582"/>
      <c r="L22" s="582"/>
      <c r="M22" s="582">
        <v>0</v>
      </c>
      <c r="N22" s="582"/>
      <c r="O22" s="582">
        <v>0</v>
      </c>
      <c r="P22" s="582"/>
      <c r="Q22" s="582"/>
      <c r="R22" s="582">
        <v>0</v>
      </c>
      <c r="S22" s="582"/>
      <c r="T22" s="582">
        <v>0</v>
      </c>
      <c r="U22" s="582"/>
      <c r="V22" s="582"/>
      <c r="W22" s="582">
        <v>0</v>
      </c>
      <c r="X22" s="582"/>
      <c r="Y22" s="582">
        <v>0</v>
      </c>
      <c r="Z22" s="582"/>
      <c r="AA22" s="587"/>
    </row>
    <row r="23" spans="1:27" ht="29.25" customHeight="1" thickBot="1">
      <c r="A23" s="649" t="s">
        <v>18</v>
      </c>
      <c r="B23" s="650"/>
      <c r="C23" s="583">
        <f>SUM(C19:D22)</f>
        <v>0</v>
      </c>
      <c r="D23" s="584"/>
      <c r="E23" s="583">
        <f>SUM(E19:G22)</f>
        <v>0</v>
      </c>
      <c r="F23" s="584"/>
      <c r="G23" s="584"/>
      <c r="H23" s="583">
        <f>SUM(H19:I22)</f>
        <v>0</v>
      </c>
      <c r="I23" s="584"/>
      <c r="J23" s="583">
        <f>SUM(J19:L22)</f>
        <v>0</v>
      </c>
      <c r="K23" s="584"/>
      <c r="L23" s="584"/>
      <c r="M23" s="583">
        <f>SUM(M19:N22)</f>
        <v>0</v>
      </c>
      <c r="N23" s="584"/>
      <c r="O23" s="583">
        <f>SUM(O19:Q22)</f>
        <v>0</v>
      </c>
      <c r="P23" s="584"/>
      <c r="Q23" s="584"/>
      <c r="R23" s="583">
        <f>SUM(R19:S22)</f>
        <v>0</v>
      </c>
      <c r="S23" s="584"/>
      <c r="T23" s="583">
        <f>SUM(T19:V22)</f>
        <v>0</v>
      </c>
      <c r="U23" s="584"/>
      <c r="V23" s="584"/>
      <c r="W23" s="583">
        <f>SUM(W19:X22)</f>
        <v>0</v>
      </c>
      <c r="X23" s="584"/>
      <c r="Y23" s="583">
        <f>SUM(Y19:AA22)</f>
        <v>0</v>
      </c>
      <c r="Z23" s="584"/>
      <c r="AA23" s="588"/>
    </row>
    <row r="24" spans="1:27" ht="13.5" customHeight="1">
      <c r="A24" s="85"/>
      <c r="B24" s="8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27" customHeight="1" thickBot="1">
      <c r="A25" s="660" t="s">
        <v>130</v>
      </c>
      <c r="B25" s="660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ht="57" customHeight="1">
      <c r="A26" s="555" t="s">
        <v>131</v>
      </c>
      <c r="B26" s="556"/>
      <c r="C26" s="291" t="s">
        <v>194</v>
      </c>
      <c r="D26" s="292"/>
      <c r="E26" s="292"/>
      <c r="F26" s="292"/>
      <c r="G26" s="576"/>
      <c r="H26" s="573" t="s">
        <v>140</v>
      </c>
      <c r="I26" s="574"/>
      <c r="J26" s="574"/>
      <c r="K26" s="574"/>
      <c r="L26" s="57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ht="23.25" customHeight="1">
      <c r="A27" s="557"/>
      <c r="B27" s="558"/>
      <c r="C27" s="592" t="s">
        <v>137</v>
      </c>
      <c r="D27" s="596"/>
      <c r="E27" s="599" t="s">
        <v>138</v>
      </c>
      <c r="F27" s="618"/>
      <c r="G27" s="600"/>
      <c r="H27" s="568" t="s">
        <v>137</v>
      </c>
      <c r="I27" s="569"/>
      <c r="J27" s="570" t="s">
        <v>138</v>
      </c>
      <c r="K27" s="571"/>
      <c r="L27" s="572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</row>
    <row r="28" spans="1:27" ht="23.25" customHeight="1">
      <c r="A28" s="559"/>
      <c r="B28" s="560"/>
      <c r="C28" s="641"/>
      <c r="D28" s="642"/>
      <c r="E28" s="577" t="s">
        <v>139</v>
      </c>
      <c r="F28" s="577"/>
      <c r="G28" s="577"/>
      <c r="H28" s="645"/>
      <c r="I28" s="646"/>
      <c r="J28" s="577" t="s">
        <v>139</v>
      </c>
      <c r="K28" s="577"/>
      <c r="L28" s="578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ht="29.25" customHeight="1">
      <c r="A29" s="651" t="s">
        <v>58</v>
      </c>
      <c r="B29" s="78" t="s">
        <v>36</v>
      </c>
      <c r="C29" s="580">
        <v>0</v>
      </c>
      <c r="D29" s="581"/>
      <c r="E29" s="465">
        <v>0</v>
      </c>
      <c r="F29" s="465"/>
      <c r="G29" s="465"/>
      <c r="H29" s="580">
        <f>SUM(C9+H9+M9+R9+W9+C19+H19+M19+R19+W19+C29)</f>
        <v>2504</v>
      </c>
      <c r="I29" s="581"/>
      <c r="J29" s="465">
        <f>SUM(E9+J9+O9+T9+Y9+E19+J19+O19+T19+Y19+E29)</f>
        <v>19653731</v>
      </c>
      <c r="K29" s="465"/>
      <c r="L29" s="579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ht="29.25" customHeight="1">
      <c r="A30" s="652"/>
      <c r="B30" s="79" t="s">
        <v>37</v>
      </c>
      <c r="C30" s="580">
        <v>1</v>
      </c>
      <c r="D30" s="581"/>
      <c r="E30" s="465">
        <v>166888</v>
      </c>
      <c r="F30" s="465"/>
      <c r="G30" s="465"/>
      <c r="H30" s="580">
        <f>SUM(C10+H10+M10+R10+W10+C20+H20+M20+R20+W20+C30)</f>
        <v>2449</v>
      </c>
      <c r="I30" s="581"/>
      <c r="J30" s="465">
        <f>SUM(E10+J10+O10+T10+Y10+E20+J20+O20+T20+Y20+E30)</f>
        <v>10152857</v>
      </c>
      <c r="K30" s="465"/>
      <c r="L30" s="579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ht="29.25" customHeight="1">
      <c r="A31" s="653"/>
      <c r="B31" s="110" t="s">
        <v>193</v>
      </c>
      <c r="C31" s="580">
        <f>SUM(C29:D30)</f>
        <v>1</v>
      </c>
      <c r="D31" s="581"/>
      <c r="E31" s="465">
        <f>SUM(E29:G30)</f>
        <v>166888</v>
      </c>
      <c r="F31" s="465"/>
      <c r="G31" s="465"/>
      <c r="H31" s="580">
        <f>SUM(C11+H11+M11+R11+W11+C21+H21+M21+R21+W21+C31)</f>
        <v>4953</v>
      </c>
      <c r="I31" s="581"/>
      <c r="J31" s="465">
        <f>SUM(E11+J11+O11+T11+Y11+E21+J21+O21+T21+Y21+E31)</f>
        <v>29806588</v>
      </c>
      <c r="K31" s="465"/>
      <c r="L31" s="579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ht="29.25" customHeight="1">
      <c r="A32" s="563" t="s">
        <v>38</v>
      </c>
      <c r="B32" s="564"/>
      <c r="C32" s="643">
        <v>2</v>
      </c>
      <c r="D32" s="644"/>
      <c r="E32" s="465">
        <v>1333904</v>
      </c>
      <c r="F32" s="465"/>
      <c r="G32" s="465"/>
      <c r="H32" s="580">
        <f>SUM(C12+H12+M12+R12+W12+C22+H22+M22+R22+W22+C32)</f>
        <v>20</v>
      </c>
      <c r="I32" s="581"/>
      <c r="J32" s="465">
        <f>SUM(E12+J12+O12+T12+Y12+E22+J22+O22+T22+Y22+E32)</f>
        <v>1360293</v>
      </c>
      <c r="K32" s="465"/>
      <c r="L32" s="579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</row>
    <row r="33" spans="1:27" ht="29.25" customHeight="1" thickBot="1">
      <c r="A33" s="561" t="s">
        <v>18</v>
      </c>
      <c r="B33" s="562"/>
      <c r="C33" s="565">
        <f>SUM(C31:D32)</f>
        <v>3</v>
      </c>
      <c r="D33" s="566"/>
      <c r="E33" s="553">
        <f>SUM(E31:G32)</f>
        <v>1500792</v>
      </c>
      <c r="F33" s="553"/>
      <c r="G33" s="567"/>
      <c r="H33" s="551">
        <f>SUM(C13+H13+M13+R13+W13+C23+H23+M23+R23+W23+C33)</f>
        <v>4973</v>
      </c>
      <c r="I33" s="552"/>
      <c r="J33" s="553">
        <f>SUM(E13+J13+O13+T13+Y13+E23+J23+O23+T23+Y23+E33)</f>
        <v>31166881</v>
      </c>
      <c r="K33" s="553"/>
      <c r="L33" s="55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</row>
    <row r="34" spans="1:27" ht="13.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</row>
    <row r="35" spans="1:27" ht="13.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</row>
    <row r="36" spans="1:27" ht="13.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</row>
    <row r="37" spans="1:27" ht="13.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</row>
    <row r="38" spans="1:27" ht="13.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</row>
    <row r="39" spans="1:27" ht="13.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</row>
    <row r="40" spans="1:27" ht="13.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</row>
    <row r="41" spans="1:27" ht="13.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</row>
    <row r="42" spans="1:27" ht="13.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</row>
  </sheetData>
  <mergeCells count="195">
    <mergeCell ref="A29:A31"/>
    <mergeCell ref="A15:B15"/>
    <mergeCell ref="A25:B25"/>
    <mergeCell ref="R7:S7"/>
    <mergeCell ref="R8:S8"/>
    <mergeCell ref="E19:G19"/>
    <mergeCell ref="E20:G20"/>
    <mergeCell ref="E21:G21"/>
    <mergeCell ref="A13:B13"/>
    <mergeCell ref="A16:B18"/>
    <mergeCell ref="A9:A11"/>
    <mergeCell ref="A12:B12"/>
    <mergeCell ref="A6:B8"/>
    <mergeCell ref="O8:Q8"/>
    <mergeCell ref="M8:N8"/>
    <mergeCell ref="O7:Q7"/>
    <mergeCell ref="E12:G12"/>
    <mergeCell ref="E11:G11"/>
    <mergeCell ref="E10:G10"/>
    <mergeCell ref="E9:G9"/>
    <mergeCell ref="E13:G13"/>
    <mergeCell ref="C13:D13"/>
    <mergeCell ref="C16:G16"/>
    <mergeCell ref="C17:D17"/>
    <mergeCell ref="E17:G17"/>
    <mergeCell ref="C18:D18"/>
    <mergeCell ref="A19:A21"/>
    <mergeCell ref="C19:D19"/>
    <mergeCell ref="C20:D20"/>
    <mergeCell ref="C21:D21"/>
    <mergeCell ref="C32:D32"/>
    <mergeCell ref="H28:I28"/>
    <mergeCell ref="A22:B22"/>
    <mergeCell ref="A23:B23"/>
    <mergeCell ref="C22:D22"/>
    <mergeCell ref="C23:D23"/>
    <mergeCell ref="E22:G22"/>
    <mergeCell ref="E23:G23"/>
    <mergeCell ref="C27:D27"/>
    <mergeCell ref="E27:G27"/>
    <mergeCell ref="C28:D28"/>
    <mergeCell ref="C29:D29"/>
    <mergeCell ref="C30:D30"/>
    <mergeCell ref="C31:D31"/>
    <mergeCell ref="A4:AA5"/>
    <mergeCell ref="C6:G6"/>
    <mergeCell ref="H6:L6"/>
    <mergeCell ref="M6:Q6"/>
    <mergeCell ref="R6:V6"/>
    <mergeCell ref="W6:AA6"/>
    <mergeCell ref="C12:D12"/>
    <mergeCell ref="C11:D11"/>
    <mergeCell ref="C10:D10"/>
    <mergeCell ref="C9:D9"/>
    <mergeCell ref="E7:G7"/>
    <mergeCell ref="C8:D8"/>
    <mergeCell ref="H7:I7"/>
    <mergeCell ref="M7:N7"/>
    <mergeCell ref="J7:L7"/>
    <mergeCell ref="J8:L8"/>
    <mergeCell ref="H8:I8"/>
    <mergeCell ref="E8:G8"/>
    <mergeCell ref="C7:D7"/>
    <mergeCell ref="T7:V7"/>
    <mergeCell ref="T8:V8"/>
    <mergeCell ref="Y7:AA7"/>
    <mergeCell ref="Y8:AA8"/>
    <mergeCell ref="W7:X7"/>
    <mergeCell ref="W8:X8"/>
    <mergeCell ref="M12:N12"/>
    <mergeCell ref="M11:N11"/>
    <mergeCell ref="M10:N10"/>
    <mergeCell ref="M9:N9"/>
    <mergeCell ref="J12:L12"/>
    <mergeCell ref="J11:L11"/>
    <mergeCell ref="J10:L10"/>
    <mergeCell ref="J9:L9"/>
    <mergeCell ref="H12:I12"/>
    <mergeCell ref="H11:I11"/>
    <mergeCell ref="H10:I10"/>
    <mergeCell ref="H9:I9"/>
    <mergeCell ref="R9:S9"/>
    <mergeCell ref="R10:S10"/>
    <mergeCell ref="R11:S11"/>
    <mergeCell ref="R12:S12"/>
    <mergeCell ref="T9:V9"/>
    <mergeCell ref="T10:V10"/>
    <mergeCell ref="T11:V11"/>
    <mergeCell ref="T12:V12"/>
    <mergeCell ref="O9:Q9"/>
    <mergeCell ref="O10:Q10"/>
    <mergeCell ref="O11:Q11"/>
    <mergeCell ref="O12:Q12"/>
    <mergeCell ref="Y9:AA9"/>
    <mergeCell ref="Y10:AA10"/>
    <mergeCell ref="Y11:AA11"/>
    <mergeCell ref="Y12:AA12"/>
    <mergeCell ref="W9:X9"/>
    <mergeCell ref="W10:X10"/>
    <mergeCell ref="W11:X11"/>
    <mergeCell ref="W12:X12"/>
    <mergeCell ref="H16:L16"/>
    <mergeCell ref="Y13:AA13"/>
    <mergeCell ref="M13:N13"/>
    <mergeCell ref="J13:L13"/>
    <mergeCell ref="H13:I13"/>
    <mergeCell ref="W13:X13"/>
    <mergeCell ref="R13:S13"/>
    <mergeCell ref="O13:Q13"/>
    <mergeCell ref="T13:V13"/>
    <mergeCell ref="R17:S17"/>
    <mergeCell ref="W16:AA16"/>
    <mergeCell ref="R16:V16"/>
    <mergeCell ref="M16:Q16"/>
    <mergeCell ref="H19:I19"/>
    <mergeCell ref="H17:I17"/>
    <mergeCell ref="H18:I18"/>
    <mergeCell ref="M17:N17"/>
    <mergeCell ref="M18:N18"/>
    <mergeCell ref="E18:G18"/>
    <mergeCell ref="J17:L17"/>
    <mergeCell ref="J18:L18"/>
    <mergeCell ref="W19:X19"/>
    <mergeCell ref="R18:S18"/>
    <mergeCell ref="W17:X17"/>
    <mergeCell ref="W18:X18"/>
    <mergeCell ref="O17:Q17"/>
    <mergeCell ref="O18:Q18"/>
    <mergeCell ref="T17:V17"/>
    <mergeCell ref="J23:L23"/>
    <mergeCell ref="T18:V18"/>
    <mergeCell ref="Y17:AA17"/>
    <mergeCell ref="Y18:AA18"/>
    <mergeCell ref="J19:L19"/>
    <mergeCell ref="O19:Q19"/>
    <mergeCell ref="T19:V19"/>
    <mergeCell ref="Y19:AA19"/>
    <mergeCell ref="M19:N19"/>
    <mergeCell ref="R19:S19"/>
    <mergeCell ref="O20:Q20"/>
    <mergeCell ref="O21:Q21"/>
    <mergeCell ref="O22:Q22"/>
    <mergeCell ref="O23:Q23"/>
    <mergeCell ref="T20:V20"/>
    <mergeCell ref="T21:V21"/>
    <mergeCell ref="T22:V22"/>
    <mergeCell ref="T23:V23"/>
    <mergeCell ref="Y20:AA20"/>
    <mergeCell ref="Y21:AA21"/>
    <mergeCell ref="Y22:AA22"/>
    <mergeCell ref="Y23:AA23"/>
    <mergeCell ref="M21:N21"/>
    <mergeCell ref="M22:N22"/>
    <mergeCell ref="M23:N23"/>
    <mergeCell ref="H20:I20"/>
    <mergeCell ref="H21:I21"/>
    <mergeCell ref="H22:I22"/>
    <mergeCell ref="H23:I23"/>
    <mergeCell ref="J20:L20"/>
    <mergeCell ref="J21:L21"/>
    <mergeCell ref="J22:L22"/>
    <mergeCell ref="H32:I32"/>
    <mergeCell ref="W20:X20"/>
    <mergeCell ref="W21:X21"/>
    <mergeCell ref="W22:X22"/>
    <mergeCell ref="W23:X23"/>
    <mergeCell ref="R20:S20"/>
    <mergeCell ref="R21:S21"/>
    <mergeCell ref="R22:S22"/>
    <mergeCell ref="R23:S23"/>
    <mergeCell ref="M20:N20"/>
    <mergeCell ref="E31:G31"/>
    <mergeCell ref="H29:I29"/>
    <mergeCell ref="H30:I30"/>
    <mergeCell ref="H31:I31"/>
    <mergeCell ref="C26:G26"/>
    <mergeCell ref="E32:G32"/>
    <mergeCell ref="J28:L28"/>
    <mergeCell ref="J29:L29"/>
    <mergeCell ref="J30:L30"/>
    <mergeCell ref="J31:L31"/>
    <mergeCell ref="J32:L32"/>
    <mergeCell ref="E28:G28"/>
    <mergeCell ref="E29:G29"/>
    <mergeCell ref="E30:G30"/>
    <mergeCell ref="H33:I33"/>
    <mergeCell ref="J33:L33"/>
    <mergeCell ref="A26:B28"/>
    <mergeCell ref="A33:B33"/>
    <mergeCell ref="A32:B32"/>
    <mergeCell ref="C33:D33"/>
    <mergeCell ref="E33:G33"/>
    <mergeCell ref="H27:I27"/>
    <mergeCell ref="J27:L27"/>
    <mergeCell ref="H26:L26"/>
  </mergeCells>
  <printOptions horizontalCentered="1"/>
  <pageMargins left="0.7874015748031497" right="0.7874015748031497" top="0.1968503937007874" bottom="0.984251968503937" header="0.15748031496062992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2009-11-12T05:45:14Z</cp:lastPrinted>
  <dcterms:created xsi:type="dcterms:W3CDTF">2009-06-12T06:06:35Z</dcterms:created>
  <dcterms:modified xsi:type="dcterms:W3CDTF">2010-01-14T04:46:53Z</dcterms:modified>
  <cp:category/>
  <cp:version/>
  <cp:contentType/>
  <cp:contentStatus/>
</cp:coreProperties>
</file>