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10" activeTab="3"/>
  </bookViews>
  <sheets>
    <sheet name="90～91" sheetId="1" r:id="rId1"/>
    <sheet name="92～93" sheetId="2" r:id="rId2"/>
    <sheet name="94～95" sheetId="3" r:id="rId3"/>
    <sheet name="96" sheetId="4" r:id="rId4"/>
  </sheets>
  <definedNames>
    <definedName name="_xlnm.Print_Area" localSheetId="0">'90～91'!$A$1:$BF$41</definedName>
  </definedNames>
  <calcPr fullCalcOnLoad="1"/>
</workbook>
</file>

<file path=xl/sharedStrings.xml><?xml version="1.0" encoding="utf-8"?>
<sst xmlns="http://schemas.openxmlformats.org/spreadsheetml/2006/main" count="243" uniqueCount="159">
  <si>
    <t>賦課期日現
在登録台数</t>
  </si>
  <si>
    <t>l,500cc超2,000cc以下</t>
  </si>
  <si>
    <t>2,000cc超2,500cc以下</t>
  </si>
  <si>
    <t>2,500cc超3,000cc以下</t>
  </si>
  <si>
    <t>3,000cc超3,500cc以下</t>
  </si>
  <si>
    <t>3,500cc超4,000cc以下</t>
  </si>
  <si>
    <t>4,000cc超4,500cc以下</t>
  </si>
  <si>
    <t>4,500cc超6,000cc以下</t>
  </si>
  <si>
    <t>6,000cc超</t>
  </si>
  <si>
    <t>1,000CC超l,500cc以下</t>
  </si>
  <si>
    <t>1トン以下</t>
  </si>
  <si>
    <t>1トン超2トン以下</t>
  </si>
  <si>
    <t>3トン超4トン以下</t>
  </si>
  <si>
    <t>5トン超6トン以下</t>
  </si>
  <si>
    <t>6トン超7トン以下</t>
  </si>
  <si>
    <t>7トン超8トン以下</t>
  </si>
  <si>
    <t>8トン超</t>
  </si>
  <si>
    <t>年度末現在
非課税台数</t>
  </si>
  <si>
    <t>⑥⑦のうち身
体障害者等に
係るもの</t>
  </si>
  <si>
    <t>⑧のうち天然ガ
スを動力源とす
る自動車の台数</t>
  </si>
  <si>
    <t>2トン超3トン以下</t>
  </si>
  <si>
    <t>小　　型　　車</t>
  </si>
  <si>
    <t>普　　通　　車</t>
  </si>
  <si>
    <t>自
家
用</t>
  </si>
  <si>
    <t>普通車（8t以下）</t>
  </si>
  <si>
    <t>普通車（8t　超）</t>
  </si>
  <si>
    <t>1,000cc以下</t>
  </si>
  <si>
    <t>l,500cc超</t>
  </si>
  <si>
    <t>営　業　車</t>
  </si>
  <si>
    <t>自　家　用</t>
  </si>
  <si>
    <t>対前年比
（％）</t>
  </si>
  <si>
    <t>乗　　　　　　　　　　用　　　　　　　　　　車</t>
  </si>
  <si>
    <t>　　　千円</t>
  </si>
  <si>
    <t>(1) 車種別、登録台数、調定額等に関する調（その1）</t>
  </si>
  <si>
    <t>1,OOOcc以下</t>
  </si>
  <si>
    <t>自
家
用</t>
  </si>
  <si>
    <t>年度末現在
調　定　額</t>
  </si>
  <si>
    <t>⑧のうちﾒﾀﾉｰﾙ　を動力源とする自動車の台数</t>
  </si>
  <si>
    <t>関  す  る  調</t>
  </si>
  <si>
    <t>自
家
用</t>
  </si>
  <si>
    <t>ト　　　     　ラ　   　　　ッ　  　　　ク　</t>
  </si>
  <si>
    <t>被　け　ん　引　車</t>
  </si>
  <si>
    <t>　　　①</t>
  </si>
  <si>
    <t>千円</t>
  </si>
  <si>
    <t>　　　②</t>
  </si>
  <si>
    <t>　　　③</t>
  </si>
  <si>
    <t>　　　④</t>
  </si>
  <si>
    <t>　　　⑤</t>
  </si>
  <si>
    <t>区　　　　分</t>
  </si>
  <si>
    <t>一　　般　　乗　　合　　用　　　</t>
  </si>
  <si>
    <t>一　般　乗　合　用　以　外　</t>
  </si>
  <si>
    <t>乗　　　　用　　　　車</t>
  </si>
  <si>
    <t>合　　　　　　　計</t>
  </si>
  <si>
    <t>特　種　用　途　車</t>
  </si>
  <si>
    <t>構成比
％</t>
  </si>
  <si>
    <t>台 　数
（台）</t>
  </si>
  <si>
    <t>指   数</t>
  </si>
  <si>
    <t>台 　数
（台）</t>
  </si>
  <si>
    <t>区　　　　分</t>
  </si>
  <si>
    <t>賦課期日
現在台数</t>
  </si>
  <si>
    <r>
      <t>①</t>
    </r>
    <r>
      <rPr>
        <sz val="6"/>
        <color indexed="40"/>
        <rFont val="ＭＳ 明朝"/>
        <family val="1"/>
      </rPr>
      <t xml:space="preserve">  </t>
    </r>
    <r>
      <rPr>
        <sz val="11"/>
        <color indexed="40"/>
        <rFont val="ＭＳ 明朝"/>
        <family val="1"/>
      </rPr>
      <t>の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う</t>
    </r>
    <r>
      <rPr>
        <sz val="6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ち
非課税台数</t>
    </r>
  </si>
  <si>
    <t>①のうち課
税免除台数</t>
  </si>
  <si>
    <t>①のうち
減免台数</t>
  </si>
  <si>
    <r>
      <t>年度末現在
登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 xml:space="preserve">数 </t>
    </r>
  </si>
  <si>
    <t>営
業
用</t>
  </si>
  <si>
    <t>1,OOOcc以下</t>
  </si>
  <si>
    <t>1,OOOcc超l,500cc以下</t>
  </si>
  <si>
    <t>1,500cc超2,000cc以下</t>
  </si>
  <si>
    <t>3,000cc超3,500cc以下</t>
  </si>
  <si>
    <t xml:space="preserve">
ト
ラ
ッ
ク</t>
  </si>
  <si>
    <t>4トン超5トン以下</t>
  </si>
  <si>
    <t>年度末現在課
税免除台数</t>
  </si>
  <si>
    <r>
      <t>年度末現在
減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免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</si>
  <si>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r>
      <t>年度末現在
課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税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台</t>
    </r>
    <r>
      <rPr>
        <sz val="8"/>
        <color indexed="41"/>
        <rFont val="ＭＳ 明朝"/>
        <family val="1"/>
      </rPr>
      <t xml:space="preserve"> </t>
    </r>
    <r>
      <rPr>
        <sz val="11"/>
        <color indexed="41"/>
        <rFont val="ＭＳ 明朝"/>
        <family val="1"/>
      </rPr>
      <t>数</t>
    </r>
  </si>
  <si>
    <t>1トン以下</t>
  </si>
  <si>
    <t>貨
客
兼
用
車</t>
  </si>
  <si>
    <t>特種用途車</t>
  </si>
  <si>
    <t>　　計　　Ⓓ</t>
  </si>
  <si>
    <t>　　計　　Ⓔ</t>
  </si>
  <si>
    <t>合 計  Ⓐ+Ⓑ+Ⓒ+Ⓓ+Ⓔ</t>
  </si>
  <si>
    <t>平成10年
4月1日</t>
  </si>
  <si>
    <t>平成11年
4月1日</t>
  </si>
  <si>
    <t>平成12年
4月1日</t>
  </si>
  <si>
    <t>平成13年
4月1日</t>
  </si>
  <si>
    <t>平成14年
4月1日</t>
  </si>
  <si>
    <t>平成15年
4月1日</t>
  </si>
  <si>
    <t>平成16年
4月1日</t>
  </si>
  <si>
    <t>平成17年
4月1日</t>
  </si>
  <si>
    <t>平成18年
4月1日</t>
  </si>
  <si>
    <t>平成19年
4月1日</t>
  </si>
  <si>
    <t>平成20年
4月1日</t>
  </si>
  <si>
    <t>台   数
 (台）</t>
  </si>
  <si>
    <t>指   数</t>
  </si>
  <si>
    <t>ト　　ラ　　ッ　　ク</t>
  </si>
  <si>
    <t>台 　数
（台）</t>
  </si>
  <si>
    <t>バ　　　　　　　ス</t>
  </si>
  <si>
    <t>対前年比
（％）</t>
  </si>
  <si>
    <t>指   数</t>
  </si>
  <si>
    <t>平成21年
4月1日</t>
  </si>
  <si>
    <t>　　　　　　　　　12．自　動　車　税　に</t>
  </si>
  <si>
    <t xml:space="preserve">
け
ん
引
車
・
被
け
ん
引
車
・
貨
客
兼
用
車
を
除
く</t>
  </si>
  <si>
    <t>（その２）</t>
  </si>
  <si>
    <t>（その３）</t>
  </si>
  <si>
    <t>(２) 自動車登録台数の推移等</t>
  </si>
  <si>
    <t>け
ん
引
車 ・ 
被
け
ん
引
車 ・
貨
客
兼
用
車
を
除
く</t>
  </si>
  <si>
    <r>
      <t xml:space="preserve">差引課税台数
</t>
    </r>
    <r>
      <rPr>
        <sz val="8"/>
        <color indexed="40"/>
        <rFont val="ＭＳ 明朝"/>
        <family val="1"/>
      </rPr>
      <t>①-(②十③十④)</t>
    </r>
  </si>
  <si>
    <r>
      <t>賦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課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期</t>
    </r>
    <r>
      <rPr>
        <sz val="8"/>
        <color indexed="40"/>
        <rFont val="ＭＳ 明朝"/>
        <family val="1"/>
      </rPr>
      <t xml:space="preserve"> </t>
    </r>
    <r>
      <rPr>
        <sz val="11"/>
        <color indexed="40"/>
        <rFont val="ＭＳ 明朝"/>
        <family val="1"/>
      </rPr>
      <t>日
現在調定額</t>
    </r>
  </si>
  <si>
    <t>営
業
用</t>
  </si>
  <si>
    <t>自
家
用</t>
  </si>
  <si>
    <t>営
業
用</t>
  </si>
  <si>
    <t>小　　　　　計①</t>
  </si>
  <si>
    <t>小　　　　　計②</t>
  </si>
  <si>
    <t>小　　　　　計　③</t>
  </si>
  <si>
    <t>小　　　　　計　④</t>
  </si>
  <si>
    <t>小　　　　　計　⑤</t>
  </si>
  <si>
    <t>小　　　　　計　⑥</t>
  </si>
  <si>
    <t>計（③＋④＋⑤＋⑥） Ⓑ</t>
  </si>
  <si>
    <t>年度末現在課
税免除台数</t>
  </si>
  <si>
    <t>年度末現在
減 免 台 数</t>
  </si>
  <si>
    <t>年度末現在
課 税 台 数</t>
  </si>
  <si>
    <t>⑧のうち電気を
動力源とする自
動 車 の 台 数</t>
  </si>
  <si>
    <t>⑧のうちﾒﾀﾉｰﾙ　を動力源とする自動車の台数</t>
  </si>
  <si>
    <t>年度末現在
調　定　額</t>
  </si>
  <si>
    <t>30人以下</t>
  </si>
  <si>
    <t>80人超</t>
  </si>
  <si>
    <t>30人超40人以下</t>
  </si>
  <si>
    <t>40人超50人以下</t>
  </si>
  <si>
    <t>50人超60人以下</t>
  </si>
  <si>
    <t>60人超70人以下</t>
  </si>
  <si>
    <t>70人超80人以下</t>
  </si>
  <si>
    <t>小　　　　　計⑦</t>
  </si>
  <si>
    <t>小　　　　　計⑧</t>
  </si>
  <si>
    <t xml:space="preserve"> 小　　　　　　計⑨</t>
  </si>
  <si>
    <t>営
業
用</t>
  </si>
  <si>
    <t>2トン超3トン以下</t>
  </si>
  <si>
    <t xml:space="preserve">    計（①＋②）　Ⓐ</t>
  </si>
  <si>
    <t>　　　　　⑥</t>
  </si>
  <si>
    <t>　　　　⑦</t>
  </si>
  <si>
    <t>　　　　　⑧</t>
  </si>
  <si>
    <t>　　　　⑧</t>
  </si>
  <si>
    <t>⑧のうち電気を
動力源とする自
動 車 の 台 数</t>
  </si>
  <si>
    <t>区　　　　分</t>
  </si>
  <si>
    <t>　　⑤</t>
  </si>
  <si>
    <t>　　　　⑥</t>
  </si>
  <si>
    <t>⑦</t>
  </si>
  <si>
    <t>⑧</t>
  </si>
  <si>
    <t>①</t>
  </si>
  <si>
    <t>②</t>
  </si>
  <si>
    <t>③</t>
  </si>
  <si>
    <t>④</t>
  </si>
  <si>
    <t>⑤</t>
  </si>
  <si>
    <t>⑥</t>
  </si>
  <si>
    <t>⑦</t>
  </si>
  <si>
    <t>⑧</t>
  </si>
  <si>
    <t>　 計（⑦＋⑧＋⑨） Ⓒ　　</t>
  </si>
  <si>
    <t>け　ん　引　車</t>
  </si>
  <si>
    <r>
      <t>三   輪   の
小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型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自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動</t>
    </r>
    <r>
      <rPr>
        <sz val="6"/>
        <color indexed="41"/>
        <rFont val="ＭＳ 明朝"/>
        <family val="1"/>
      </rPr>
      <t xml:space="preserve"> </t>
    </r>
    <r>
      <rPr>
        <sz val="12"/>
        <color indexed="41"/>
        <rFont val="ＭＳ 明朝"/>
        <family val="1"/>
      </rPr>
      <t>車</t>
    </r>
  </si>
  <si>
    <t>営
業
用</t>
  </si>
  <si>
    <t>バ　　　　　　　　　　　　　　　　　　　　　　　　　　　　ス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</si>
</sst>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.0_);[Red]\(0.0\)"/>
    <numFmt numFmtId="179" formatCode="0.000_);[Red]\(0.000\)"/>
    <numFmt numFmtId="180" formatCode="0.0E+00"/>
    <numFmt numFmtId="181" formatCode="0.000_ "/>
    <numFmt numFmtId="182" formatCode="0.0_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color indexed="40"/>
      <name val="ＭＳ ゴシック"/>
      <family val="3"/>
    </font>
    <font>
      <sz val="9"/>
      <color indexed="8"/>
      <name val="ＭＳ ゴシック"/>
      <family val="3"/>
    </font>
    <font>
      <sz val="16"/>
      <color indexed="8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40"/>
      <name val="ＭＳ ゴシック"/>
      <family val="3"/>
    </font>
    <font>
      <b/>
      <sz val="12"/>
      <color indexed="41"/>
      <name val="ＭＳ ゴシック"/>
      <family val="3"/>
    </font>
    <font>
      <sz val="18"/>
      <name val="ＭＳ 明朝"/>
      <family val="1"/>
    </font>
    <font>
      <sz val="11"/>
      <color indexed="40"/>
      <name val="ＭＳ 明朝"/>
      <family val="1"/>
    </font>
    <font>
      <sz val="11"/>
      <name val="ＭＳ 明朝"/>
      <family val="1"/>
    </font>
    <font>
      <sz val="12"/>
      <color indexed="40"/>
      <name val="ＭＳ 明朝"/>
      <family val="1"/>
    </font>
    <font>
      <sz val="12"/>
      <name val="ＭＳ 明朝"/>
      <family val="1"/>
    </font>
    <font>
      <sz val="12"/>
      <color indexed="41"/>
      <name val="ＭＳ 明朝"/>
      <family val="1"/>
    </font>
    <font>
      <b/>
      <sz val="11"/>
      <color indexed="40"/>
      <name val="ＭＳ ゴシック"/>
      <family val="3"/>
    </font>
    <font>
      <b/>
      <sz val="11"/>
      <name val="ＭＳ ゴシック"/>
      <family val="3"/>
    </font>
    <font>
      <sz val="11"/>
      <color indexed="41"/>
      <name val="ＭＳ 明朝"/>
      <family val="1"/>
    </font>
    <font>
      <sz val="6"/>
      <color indexed="40"/>
      <name val="ＭＳ 明朝"/>
      <family val="1"/>
    </font>
    <font>
      <sz val="8"/>
      <color indexed="40"/>
      <name val="ＭＳ 明朝"/>
      <family val="1"/>
    </font>
    <font>
      <sz val="8"/>
      <color indexed="41"/>
      <name val="ＭＳ 明朝"/>
      <family val="1"/>
    </font>
    <font>
      <b/>
      <sz val="12"/>
      <color indexed="40"/>
      <name val="ＭＳ 明朝"/>
      <family val="1"/>
    </font>
    <font>
      <sz val="36"/>
      <name val="ＭＳ 明朝"/>
      <family val="1"/>
    </font>
    <font>
      <sz val="10"/>
      <color indexed="41"/>
      <name val="ＭＳ 明朝"/>
      <family val="1"/>
    </font>
    <font>
      <sz val="10"/>
      <color indexed="40"/>
      <name val="ＭＳ 明朝"/>
      <family val="1"/>
    </font>
    <font>
      <sz val="10"/>
      <name val="ＭＳ 明朝"/>
      <family val="1"/>
    </font>
    <font>
      <sz val="6"/>
      <color indexed="41"/>
      <name val="ＭＳ 明朝"/>
      <family val="1"/>
    </font>
    <font>
      <b/>
      <sz val="10"/>
      <name val="ＭＳ ゴシック"/>
      <family val="3"/>
    </font>
    <font>
      <b/>
      <sz val="10"/>
      <color indexed="40"/>
      <name val="ＭＳ ゴシック"/>
      <family val="3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>
        <color indexed="8"/>
      </left>
      <right style="thin"/>
      <top style="thin"/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/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3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1" xfId="0" applyNumberFormat="1" applyFont="1" applyFill="1" applyBorder="1" applyAlignment="1">
      <alignment vertical="top" wrapText="1"/>
    </xf>
    <xf numFmtId="0" fontId="11" fillId="0" borderId="2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3" fillId="0" borderId="5" xfId="0" applyNumberFormat="1" applyFont="1" applyFill="1" applyBorder="1" applyAlignment="1">
      <alignment vertical="top" wrapText="1"/>
    </xf>
    <xf numFmtId="0" fontId="13" fillId="0" borderId="0" xfId="0" applyNumberFormat="1" applyFont="1" applyFill="1" applyBorder="1" applyAlignment="1">
      <alignment vertical="top" wrapText="1"/>
    </xf>
    <xf numFmtId="0" fontId="13" fillId="0" borderId="6" xfId="0" applyNumberFormat="1" applyFont="1" applyFill="1" applyBorder="1" applyAlignment="1">
      <alignment vertical="top" wrapText="1"/>
    </xf>
    <xf numFmtId="0" fontId="25" fillId="0" borderId="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6" fillId="0" borderId="0" xfId="0" applyFont="1" applyFill="1" applyBorder="1" applyAlignment="1">
      <alignment horizontal="right"/>
    </xf>
    <xf numFmtId="0" fontId="26" fillId="0" borderId="6" xfId="0" applyFont="1" applyFill="1" applyBorder="1" applyAlignment="1">
      <alignment horizontal="right"/>
    </xf>
    <xf numFmtId="38" fontId="14" fillId="0" borderId="7" xfId="16" applyFont="1" applyFill="1" applyBorder="1" applyAlignment="1">
      <alignment horizontal="right" vertical="center" wrapText="1"/>
    </xf>
    <xf numFmtId="38" fontId="14" fillId="0" borderId="8" xfId="16" applyFont="1" applyFill="1" applyBorder="1" applyAlignment="1">
      <alignment horizontal="right" vertical="center" wrapText="1"/>
    </xf>
    <xf numFmtId="38" fontId="14" fillId="0" borderId="9" xfId="16" applyFont="1" applyFill="1" applyBorder="1" applyAlignment="1">
      <alignment horizontal="right" vertical="center" wrapText="1"/>
    </xf>
    <xf numFmtId="38" fontId="14" fillId="0" borderId="10" xfId="16" applyFont="1" applyFill="1" applyBorder="1" applyAlignment="1">
      <alignment horizontal="right" vertical="center" wrapText="1"/>
    </xf>
    <xf numFmtId="38" fontId="14" fillId="0" borderId="11" xfId="16" applyFont="1" applyFill="1" applyBorder="1" applyAlignment="1">
      <alignment horizontal="right" vertical="center" wrapText="1"/>
    </xf>
    <xf numFmtId="38" fontId="14" fillId="0" borderId="12" xfId="16" applyFont="1" applyFill="1" applyBorder="1" applyAlignment="1">
      <alignment horizontal="right" vertical="center" wrapText="1"/>
    </xf>
    <xf numFmtId="38" fontId="14" fillId="0" borderId="13" xfId="16" applyFont="1" applyFill="1" applyBorder="1" applyAlignment="1">
      <alignment horizontal="right" vertical="center" wrapText="1"/>
    </xf>
    <xf numFmtId="38" fontId="14" fillId="0" borderId="14" xfId="16" applyFont="1" applyFill="1" applyBorder="1" applyAlignment="1">
      <alignment horizontal="right" vertical="center" wrapText="1"/>
    </xf>
    <xf numFmtId="38" fontId="7" fillId="0" borderId="11" xfId="16" applyFont="1" applyFill="1" applyBorder="1" applyAlignment="1">
      <alignment horizontal="right" vertical="center" wrapText="1"/>
    </xf>
    <xf numFmtId="38" fontId="7" fillId="0" borderId="12" xfId="16" applyFont="1" applyFill="1" applyBorder="1" applyAlignment="1">
      <alignment horizontal="right" vertical="center" wrapText="1"/>
    </xf>
    <xf numFmtId="38" fontId="7" fillId="0" borderId="14" xfId="16" applyFont="1" applyFill="1" applyBorder="1" applyAlignment="1">
      <alignment horizontal="right" vertical="center" wrapText="1"/>
    </xf>
    <xf numFmtId="38" fontId="7" fillId="0" borderId="13" xfId="16" applyFont="1" applyFill="1" applyBorder="1" applyAlignment="1">
      <alignment horizontal="right" vertical="center" wrapText="1"/>
    </xf>
    <xf numFmtId="38" fontId="14" fillId="0" borderId="15" xfId="16" applyFont="1" applyFill="1" applyBorder="1" applyAlignment="1">
      <alignment horizontal="right" vertical="center" wrapText="1"/>
    </xf>
    <xf numFmtId="38" fontId="14" fillId="0" borderId="16" xfId="16" applyFont="1" applyFill="1" applyBorder="1" applyAlignment="1">
      <alignment horizontal="right" vertical="center" wrapText="1"/>
    </xf>
    <xf numFmtId="38" fontId="14" fillId="0" borderId="17" xfId="16" applyFont="1" applyFill="1" applyBorder="1" applyAlignment="1">
      <alignment horizontal="right" vertical="center" wrapText="1"/>
    </xf>
    <xf numFmtId="38" fontId="14" fillId="0" borderId="1" xfId="16" applyFont="1" applyFill="1" applyBorder="1" applyAlignment="1">
      <alignment horizontal="right" vertical="center" wrapText="1"/>
    </xf>
    <xf numFmtId="38" fontId="14" fillId="0" borderId="2" xfId="16" applyFont="1" applyFill="1" applyBorder="1" applyAlignment="1">
      <alignment horizontal="right" vertical="center" wrapText="1"/>
    </xf>
    <xf numFmtId="38" fontId="14" fillId="0" borderId="18" xfId="16" applyFont="1" applyFill="1" applyBorder="1" applyAlignment="1">
      <alignment horizontal="right" vertical="center" wrapText="1"/>
    </xf>
    <xf numFmtId="0" fontId="18" fillId="0" borderId="19" xfId="0" applyNumberFormat="1" applyFont="1" applyFill="1" applyBorder="1" applyAlignment="1">
      <alignment horizontal="distributed" vertical="center" wrapText="1"/>
    </xf>
    <xf numFmtId="0" fontId="18" fillId="0" borderId="20" xfId="0" applyNumberFormat="1" applyFont="1" applyFill="1" applyBorder="1" applyAlignment="1">
      <alignment horizontal="distributed" vertical="center" wrapText="1"/>
    </xf>
    <xf numFmtId="0" fontId="18" fillId="0" borderId="21" xfId="0" applyNumberFormat="1" applyFont="1" applyFill="1" applyBorder="1" applyAlignment="1">
      <alignment horizontal="distributed" vertical="center" wrapText="1"/>
    </xf>
    <xf numFmtId="0" fontId="18" fillId="0" borderId="22" xfId="0" applyNumberFormat="1" applyFont="1" applyFill="1" applyBorder="1" applyAlignment="1">
      <alignment horizontal="distributed" vertical="center" wrapText="1"/>
    </xf>
    <xf numFmtId="0" fontId="18" fillId="0" borderId="0" xfId="0" applyNumberFormat="1" applyFont="1" applyFill="1" applyBorder="1" applyAlignment="1">
      <alignment horizontal="distributed" vertical="center" wrapText="1"/>
    </xf>
    <xf numFmtId="0" fontId="18" fillId="0" borderId="23" xfId="0" applyNumberFormat="1" applyFont="1" applyFill="1" applyBorder="1" applyAlignment="1">
      <alignment horizontal="distributed" vertical="center" wrapText="1"/>
    </xf>
    <xf numFmtId="0" fontId="15" fillId="0" borderId="1" xfId="0" applyNumberFormat="1" applyFont="1" applyFill="1" applyBorder="1" applyAlignment="1">
      <alignment horizontal="center" vertical="top" wrapText="1"/>
    </xf>
    <xf numFmtId="0" fontId="15" fillId="0" borderId="2" xfId="0" applyNumberFormat="1" applyFont="1" applyFill="1" applyBorder="1" applyAlignment="1">
      <alignment horizontal="center" vertical="top" wrapText="1"/>
    </xf>
    <xf numFmtId="0" fontId="15" fillId="0" borderId="3" xfId="0" applyNumberFormat="1" applyFont="1" applyFill="1" applyBorder="1" applyAlignment="1">
      <alignment horizontal="center" vertical="top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 wrapText="1"/>
    </xf>
    <xf numFmtId="0" fontId="18" fillId="0" borderId="3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wrapText="1"/>
    </xf>
    <xf numFmtId="0" fontId="18" fillId="0" borderId="2" xfId="0" applyNumberFormat="1" applyFont="1" applyFill="1" applyBorder="1" applyAlignment="1">
      <alignment horizontal="center" wrapText="1"/>
    </xf>
    <xf numFmtId="0" fontId="18" fillId="0" borderId="3" xfId="0" applyNumberFormat="1" applyFont="1" applyFill="1" applyBorder="1" applyAlignment="1">
      <alignment horizontal="center" wrapText="1"/>
    </xf>
    <xf numFmtId="0" fontId="18" fillId="0" borderId="24" xfId="0" applyNumberFormat="1" applyFont="1" applyFill="1" applyBorder="1" applyAlignment="1">
      <alignment horizontal="left" vertical="center" wrapText="1"/>
    </xf>
    <xf numFmtId="0" fontId="18" fillId="0" borderId="25" xfId="0" applyNumberFormat="1" applyFont="1" applyFill="1" applyBorder="1" applyAlignment="1">
      <alignment horizontal="left" vertical="center" wrapText="1"/>
    </xf>
    <xf numFmtId="0" fontId="18" fillId="0" borderId="26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8" fillId="0" borderId="27" xfId="0" applyNumberFormat="1" applyFont="1" applyFill="1" applyBorder="1" applyAlignment="1">
      <alignment horizontal="distributed" vertical="center" wrapText="1"/>
    </xf>
    <xf numFmtId="0" fontId="18" fillId="0" borderId="28" xfId="0" applyNumberFormat="1" applyFont="1" applyFill="1" applyBorder="1" applyAlignment="1">
      <alignment horizontal="distributed" vertical="center" wrapText="1"/>
    </xf>
    <xf numFmtId="0" fontId="18" fillId="0" borderId="29" xfId="0" applyNumberFormat="1" applyFont="1" applyFill="1" applyBorder="1" applyAlignment="1">
      <alignment horizontal="distributed" vertical="center" wrapText="1"/>
    </xf>
    <xf numFmtId="0" fontId="18" fillId="0" borderId="5" xfId="0" applyNumberFormat="1" applyFont="1" applyFill="1" applyBorder="1" applyAlignment="1">
      <alignment horizontal="distributed" vertical="center" wrapText="1"/>
    </xf>
    <xf numFmtId="0" fontId="18" fillId="0" borderId="6" xfId="0" applyNumberFormat="1" applyFont="1" applyFill="1" applyBorder="1" applyAlignment="1">
      <alignment horizontal="distributed" vertical="center" wrapText="1"/>
    </xf>
    <xf numFmtId="0" fontId="18" fillId="0" borderId="27" xfId="0" applyNumberFormat="1" applyFont="1" applyFill="1" applyBorder="1" applyAlignment="1">
      <alignment horizontal="distributed" vertical="top" wrapText="1"/>
    </xf>
    <xf numFmtId="0" fontId="18" fillId="0" borderId="28" xfId="0" applyNumberFormat="1" applyFont="1" applyFill="1" applyBorder="1" applyAlignment="1">
      <alignment horizontal="distributed" vertical="top" wrapText="1"/>
    </xf>
    <xf numFmtId="0" fontId="18" fillId="0" borderId="29" xfId="0" applyNumberFormat="1" applyFont="1" applyFill="1" applyBorder="1" applyAlignment="1">
      <alignment horizontal="distributed" vertical="top" wrapText="1"/>
    </xf>
    <xf numFmtId="0" fontId="18" fillId="0" borderId="5" xfId="0" applyNumberFormat="1" applyFont="1" applyFill="1" applyBorder="1" applyAlignment="1">
      <alignment horizontal="distributed" vertical="top" wrapText="1"/>
    </xf>
    <xf numFmtId="0" fontId="18" fillId="0" borderId="0" xfId="0" applyNumberFormat="1" applyFont="1" applyFill="1" applyBorder="1" applyAlignment="1">
      <alignment horizontal="distributed" vertical="top" wrapText="1"/>
    </xf>
    <xf numFmtId="0" fontId="18" fillId="0" borderId="6" xfId="0" applyNumberFormat="1" applyFont="1" applyFill="1" applyBorder="1" applyAlignment="1">
      <alignment horizontal="distributed" vertical="top" wrapText="1"/>
    </xf>
    <xf numFmtId="0" fontId="24" fillId="0" borderId="27" xfId="0" applyNumberFormat="1" applyFont="1" applyFill="1" applyBorder="1" applyAlignment="1">
      <alignment horizontal="center" vertical="top" wrapText="1"/>
    </xf>
    <xf numFmtId="0" fontId="24" fillId="0" borderId="28" xfId="0" applyNumberFormat="1" applyFont="1" applyFill="1" applyBorder="1" applyAlignment="1">
      <alignment horizontal="center" vertical="top" wrapText="1"/>
    </xf>
    <xf numFmtId="0" fontId="24" fillId="0" borderId="29" xfId="0" applyNumberFormat="1" applyFont="1" applyFill="1" applyBorder="1" applyAlignment="1">
      <alignment horizontal="center" vertical="top" wrapText="1"/>
    </xf>
    <xf numFmtId="0" fontId="24" fillId="0" borderId="5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 horizontal="center" vertical="top" wrapText="1"/>
    </xf>
    <xf numFmtId="0" fontId="24" fillId="0" borderId="6" xfId="0" applyNumberFormat="1" applyFont="1" applyFill="1" applyBorder="1" applyAlignment="1">
      <alignment horizontal="center" vertical="top" wrapText="1"/>
    </xf>
    <xf numFmtId="0" fontId="24" fillId="0" borderId="27" xfId="0" applyNumberFormat="1" applyFont="1" applyFill="1" applyBorder="1" applyAlignment="1">
      <alignment horizontal="distributed" vertical="top" wrapText="1"/>
    </xf>
    <xf numFmtId="0" fontId="24" fillId="0" borderId="28" xfId="0" applyNumberFormat="1" applyFont="1" applyFill="1" applyBorder="1" applyAlignment="1">
      <alignment horizontal="distributed" vertical="top" wrapText="1"/>
    </xf>
    <xf numFmtId="0" fontId="24" fillId="0" borderId="30" xfId="0" applyNumberFormat="1" applyFont="1" applyFill="1" applyBorder="1" applyAlignment="1">
      <alignment horizontal="distributed" vertical="top" wrapText="1"/>
    </xf>
    <xf numFmtId="0" fontId="24" fillId="0" borderId="5" xfId="0" applyNumberFormat="1" applyFont="1" applyFill="1" applyBorder="1" applyAlignment="1">
      <alignment horizontal="distributed" vertical="top" wrapText="1"/>
    </xf>
    <xf numFmtId="0" fontId="24" fillId="0" borderId="0" xfId="0" applyNumberFormat="1" applyFont="1" applyFill="1" applyBorder="1" applyAlignment="1">
      <alignment horizontal="distributed" vertical="top" wrapText="1"/>
    </xf>
    <xf numFmtId="0" fontId="24" fillId="0" borderId="31" xfId="0" applyNumberFormat="1" applyFont="1" applyFill="1" applyBorder="1" applyAlignment="1">
      <alignment horizontal="distributed" vertical="top" wrapText="1"/>
    </xf>
    <xf numFmtId="0" fontId="15" fillId="0" borderId="32" xfId="0" applyNumberFormat="1" applyFont="1" applyFill="1" applyBorder="1" applyAlignment="1">
      <alignment horizontal="left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12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9" fillId="0" borderId="34" xfId="0" applyNumberFormat="1" applyFont="1" applyFill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5" fillId="0" borderId="40" xfId="0" applyNumberFormat="1" applyFont="1" applyFill="1" applyBorder="1" applyAlignment="1">
      <alignment horizontal="center" vertical="center" wrapText="1"/>
    </xf>
    <xf numFmtId="0" fontId="0" fillId="0" borderId="41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15" fillId="0" borderId="34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3" fillId="0" borderId="40" xfId="0" applyNumberFormat="1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left" vertical="center" wrapText="1"/>
    </xf>
    <xf numFmtId="0" fontId="13" fillId="0" borderId="12" xfId="0" applyNumberFormat="1" applyFont="1" applyFill="1" applyBorder="1" applyAlignment="1">
      <alignment horizontal="left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13" fillId="0" borderId="45" xfId="0" applyNumberFormat="1" applyFont="1" applyFill="1" applyBorder="1" applyAlignment="1">
      <alignment horizontal="center" vertical="center" textRotation="255" wrapText="1"/>
    </xf>
    <xf numFmtId="0" fontId="14" fillId="0" borderId="46" xfId="0" applyFont="1" applyFill="1" applyBorder="1" applyAlignment="1">
      <alignment horizontal="center" vertical="center" textRotation="255" wrapText="1"/>
    </xf>
    <xf numFmtId="0" fontId="14" fillId="0" borderId="47" xfId="0" applyFont="1" applyFill="1" applyBorder="1" applyAlignment="1">
      <alignment horizontal="center" vertical="center" textRotation="255" wrapText="1"/>
    </xf>
    <xf numFmtId="0" fontId="15" fillId="0" borderId="48" xfId="0" applyNumberFormat="1" applyFont="1" applyFill="1" applyBorder="1" applyAlignment="1">
      <alignment horizontal="distributed" vertical="distributed" wrapText="1"/>
    </xf>
    <xf numFmtId="0" fontId="15" fillId="0" borderId="49" xfId="0" applyNumberFormat="1" applyFont="1" applyFill="1" applyBorder="1" applyAlignment="1">
      <alignment horizontal="distributed" vertical="distributed" wrapText="1"/>
    </xf>
    <xf numFmtId="0" fontId="11" fillId="0" borderId="27" xfId="0" applyNumberFormat="1" applyFont="1" applyFill="1" applyBorder="1" applyAlignment="1">
      <alignment horizontal="distributed" vertical="center" wrapText="1"/>
    </xf>
    <xf numFmtId="0" fontId="11" fillId="0" borderId="28" xfId="0" applyNumberFormat="1" applyFont="1" applyFill="1" applyBorder="1" applyAlignment="1">
      <alignment horizontal="distributed" vertical="center" wrapText="1"/>
    </xf>
    <xf numFmtId="0" fontId="11" fillId="0" borderId="29" xfId="0" applyNumberFormat="1" applyFont="1" applyFill="1" applyBorder="1" applyAlignment="1">
      <alignment horizontal="distributed" vertical="center" wrapText="1"/>
    </xf>
    <xf numFmtId="0" fontId="11" fillId="0" borderId="5" xfId="0" applyNumberFormat="1" applyFont="1" applyFill="1" applyBorder="1" applyAlignment="1">
      <alignment horizontal="distributed" vertical="center" wrapText="1"/>
    </xf>
    <xf numFmtId="0" fontId="11" fillId="0" borderId="0" xfId="0" applyNumberFormat="1" applyFont="1" applyFill="1" applyBorder="1" applyAlignment="1">
      <alignment horizontal="distributed" vertical="center" wrapText="1"/>
    </xf>
    <xf numFmtId="0" fontId="11" fillId="0" borderId="6" xfId="0" applyNumberFormat="1" applyFont="1" applyFill="1" applyBorder="1" applyAlignment="1">
      <alignment horizontal="distributed" vertical="center" wrapText="1"/>
    </xf>
    <xf numFmtId="0" fontId="11" fillId="0" borderId="1" xfId="0" applyNumberFormat="1" applyFont="1" applyFill="1" applyBorder="1" applyAlignment="1">
      <alignment horizontal="right" vertical="center" wrapText="1"/>
    </xf>
    <xf numFmtId="0" fontId="11" fillId="0" borderId="2" xfId="0" applyNumberFormat="1" applyFont="1" applyFill="1" applyBorder="1" applyAlignment="1">
      <alignment horizontal="right" vertical="center" wrapText="1"/>
    </xf>
    <xf numFmtId="0" fontId="11" fillId="0" borderId="3" xfId="0" applyNumberFormat="1" applyFont="1" applyFill="1" applyBorder="1" applyAlignment="1">
      <alignment horizontal="right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8" xfId="0" applyNumberFormat="1" applyFont="1" applyFill="1" applyBorder="1" applyAlignment="1">
      <alignment horizontal="center" vertical="center" wrapText="1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6" xfId="0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>
      <alignment horizontal="center" vertical="top" wrapText="1"/>
    </xf>
    <xf numFmtId="0" fontId="18" fillId="0" borderId="0" xfId="0" applyNumberFormat="1" applyFont="1" applyFill="1" applyBorder="1" applyAlignment="1">
      <alignment horizontal="center" vertical="top" wrapText="1"/>
    </xf>
    <xf numFmtId="0" fontId="18" fillId="0" borderId="6" xfId="0" applyNumberFormat="1" applyFont="1" applyFill="1" applyBorder="1" applyAlignment="1">
      <alignment horizontal="center" vertical="top" wrapText="1"/>
    </xf>
    <xf numFmtId="38" fontId="28" fillId="0" borderId="11" xfId="16" applyFont="1" applyFill="1" applyBorder="1" applyAlignment="1">
      <alignment horizontal="right" vertical="center" wrapText="1"/>
    </xf>
    <xf numFmtId="38" fontId="28" fillId="0" borderId="12" xfId="16" applyFont="1" applyFill="1" applyBorder="1" applyAlignment="1">
      <alignment horizontal="right" vertical="center" wrapText="1"/>
    </xf>
    <xf numFmtId="38" fontId="28" fillId="0" borderId="13" xfId="16" applyFont="1" applyFill="1" applyBorder="1" applyAlignment="1">
      <alignment horizontal="right" vertical="center" wrapText="1"/>
    </xf>
    <xf numFmtId="0" fontId="13" fillId="0" borderId="50" xfId="0" applyNumberFormat="1" applyFont="1" applyFill="1" applyBorder="1" applyAlignment="1">
      <alignment horizontal="center" vertical="center" wrapText="1"/>
    </xf>
    <xf numFmtId="0" fontId="13" fillId="0" borderId="28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51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0" fontId="13" fillId="0" borderId="5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38" fontId="8" fillId="0" borderId="53" xfId="16" applyFont="1" applyFill="1" applyBorder="1" applyAlignment="1">
      <alignment horizontal="right" vertical="center" wrapText="1"/>
    </xf>
    <xf numFmtId="38" fontId="8" fillId="0" borderId="54" xfId="16" applyFont="1" applyFill="1" applyBorder="1" applyAlignment="1">
      <alignment horizontal="right" vertical="center" wrapText="1"/>
    </xf>
    <xf numFmtId="38" fontId="8" fillId="0" borderId="55" xfId="16" applyFont="1" applyFill="1" applyBorder="1" applyAlignment="1">
      <alignment horizontal="right" vertical="center" wrapText="1"/>
    </xf>
    <xf numFmtId="38" fontId="8" fillId="0" borderId="56" xfId="16" applyFont="1" applyFill="1" applyBorder="1" applyAlignment="1">
      <alignment horizontal="right" vertical="center" wrapText="1"/>
    </xf>
    <xf numFmtId="38" fontId="8" fillId="0" borderId="57" xfId="16" applyFont="1" applyFill="1" applyBorder="1" applyAlignment="1">
      <alignment horizontal="right" vertical="center" wrapText="1"/>
    </xf>
    <xf numFmtId="38" fontId="8" fillId="0" borderId="58" xfId="16" applyFont="1" applyFill="1" applyBorder="1" applyAlignment="1">
      <alignment horizontal="right" vertical="center" wrapText="1"/>
    </xf>
    <xf numFmtId="38" fontId="8" fillId="0" borderId="59" xfId="16" applyFont="1" applyFill="1" applyBorder="1" applyAlignment="1">
      <alignment horizontal="right" vertical="center" wrapText="1"/>
    </xf>
    <xf numFmtId="38" fontId="8" fillId="0" borderId="60" xfId="16" applyFont="1" applyFill="1" applyBorder="1" applyAlignment="1">
      <alignment horizontal="right" vertical="center" wrapText="1"/>
    </xf>
    <xf numFmtId="38" fontId="8" fillId="0" borderId="61" xfId="16" applyFont="1" applyFill="1" applyBorder="1" applyAlignment="1">
      <alignment horizontal="right" vertical="center" wrapText="1"/>
    </xf>
    <xf numFmtId="38" fontId="8" fillId="0" borderId="62" xfId="16" applyFont="1" applyFill="1" applyBorder="1" applyAlignment="1">
      <alignment horizontal="right" vertical="center" wrapText="1"/>
    </xf>
    <xf numFmtId="38" fontId="8" fillId="0" borderId="49" xfId="16" applyFont="1" applyFill="1" applyBorder="1" applyAlignment="1">
      <alignment horizontal="right" vertical="center" wrapText="1"/>
    </xf>
    <xf numFmtId="38" fontId="8" fillId="0" borderId="63" xfId="16" applyFont="1" applyFill="1" applyBorder="1" applyAlignment="1">
      <alignment horizontal="right" vertical="center" wrapText="1"/>
    </xf>
    <xf numFmtId="38" fontId="13" fillId="0" borderId="54" xfId="16" applyFont="1" applyFill="1" applyBorder="1" applyAlignment="1">
      <alignment horizontal="right" vertical="center" wrapText="1"/>
    </xf>
    <xf numFmtId="38" fontId="13" fillId="0" borderId="64" xfId="16" applyFont="1" applyFill="1" applyBorder="1" applyAlignment="1">
      <alignment horizontal="right" vertical="center" wrapText="1"/>
    </xf>
    <xf numFmtId="38" fontId="13" fillId="0" borderId="40" xfId="16" applyFont="1" applyFill="1" applyBorder="1" applyAlignment="1">
      <alignment horizontal="right" vertical="center" wrapText="1"/>
    </xf>
    <xf numFmtId="38" fontId="13" fillId="0" borderId="65" xfId="16" applyFont="1" applyFill="1" applyBorder="1" applyAlignment="1">
      <alignment horizontal="right" vertical="center" wrapText="1"/>
    </xf>
    <xf numFmtId="38" fontId="13" fillId="0" borderId="66" xfId="16" applyFont="1" applyFill="1" applyBorder="1" applyAlignment="1">
      <alignment horizontal="right" vertical="center" wrapText="1"/>
    </xf>
    <xf numFmtId="38" fontId="8" fillId="0" borderId="13" xfId="16" applyFont="1" applyFill="1" applyBorder="1" applyAlignment="1">
      <alignment horizontal="right" vertical="center" wrapText="1"/>
    </xf>
    <xf numFmtId="38" fontId="8" fillId="0" borderId="64" xfId="16" applyFont="1" applyFill="1" applyBorder="1" applyAlignment="1">
      <alignment horizontal="right" vertical="center" wrapText="1"/>
    </xf>
    <xf numFmtId="0" fontId="11" fillId="0" borderId="67" xfId="0" applyNumberFormat="1" applyFont="1" applyFill="1" applyBorder="1" applyAlignment="1">
      <alignment horizontal="distributed" vertical="center" wrapText="1"/>
    </xf>
    <xf numFmtId="0" fontId="11" fillId="0" borderId="68" xfId="0" applyNumberFormat="1" applyFont="1" applyFill="1" applyBorder="1" applyAlignment="1">
      <alignment horizontal="distributed" vertical="center" wrapText="1"/>
    </xf>
    <xf numFmtId="0" fontId="25" fillId="0" borderId="2" xfId="0" applyNumberFormat="1" applyFont="1" applyFill="1" applyBorder="1" applyAlignment="1">
      <alignment horizontal="right" vertical="center" wrapText="1"/>
    </xf>
    <xf numFmtId="0" fontId="25" fillId="0" borderId="3" xfId="0" applyNumberFormat="1" applyFont="1" applyFill="1" applyBorder="1" applyAlignment="1">
      <alignment horizontal="right" vertical="center" wrapText="1"/>
    </xf>
    <xf numFmtId="0" fontId="25" fillId="0" borderId="1" xfId="0" applyNumberFormat="1" applyFont="1" applyFill="1" applyBorder="1" applyAlignment="1">
      <alignment horizontal="right" vertical="center" wrapText="1"/>
    </xf>
    <xf numFmtId="0" fontId="13" fillId="0" borderId="1" xfId="0" applyNumberFormat="1" applyFont="1" applyFill="1" applyBorder="1" applyAlignment="1">
      <alignment horizontal="right" wrapText="1"/>
    </xf>
    <xf numFmtId="0" fontId="13" fillId="0" borderId="2" xfId="0" applyNumberFormat="1" applyFont="1" applyFill="1" applyBorder="1" applyAlignment="1">
      <alignment horizontal="right" wrapText="1"/>
    </xf>
    <xf numFmtId="0" fontId="13" fillId="0" borderId="3" xfId="0" applyNumberFormat="1" applyFont="1" applyFill="1" applyBorder="1" applyAlignment="1">
      <alignment horizontal="right" wrapText="1"/>
    </xf>
    <xf numFmtId="0" fontId="25" fillId="0" borderId="18" xfId="0" applyNumberFormat="1" applyFont="1" applyFill="1" applyBorder="1" applyAlignment="1">
      <alignment horizontal="right" vertical="center" wrapText="1"/>
    </xf>
    <xf numFmtId="0" fontId="25" fillId="0" borderId="27" xfId="0" applyNumberFormat="1" applyFont="1" applyFill="1" applyBorder="1" applyAlignment="1">
      <alignment horizontal="left" vertical="top" wrapText="1"/>
    </xf>
    <xf numFmtId="0" fontId="25" fillId="0" borderId="28" xfId="0" applyNumberFormat="1" applyFont="1" applyFill="1" applyBorder="1" applyAlignment="1">
      <alignment horizontal="left" vertical="top" wrapText="1"/>
    </xf>
    <xf numFmtId="0" fontId="25" fillId="0" borderId="29" xfId="0" applyNumberFormat="1" applyFont="1" applyFill="1" applyBorder="1" applyAlignment="1">
      <alignment horizontal="left" vertical="top" wrapText="1"/>
    </xf>
    <xf numFmtId="0" fontId="25" fillId="0" borderId="5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Border="1" applyAlignment="1">
      <alignment horizontal="left" vertical="top" wrapText="1"/>
    </xf>
    <xf numFmtId="0" fontId="25" fillId="0" borderId="6" xfId="0" applyNumberFormat="1" applyFont="1" applyFill="1" applyBorder="1" applyAlignment="1">
      <alignment horizontal="left" vertical="top" wrapText="1"/>
    </xf>
    <xf numFmtId="0" fontId="25" fillId="0" borderId="27" xfId="0" applyNumberFormat="1" applyFont="1" applyFill="1" applyBorder="1" applyAlignment="1">
      <alignment horizontal="center" vertical="top" wrapText="1"/>
    </xf>
    <xf numFmtId="0" fontId="25" fillId="0" borderId="28" xfId="0" applyNumberFormat="1" applyFont="1" applyFill="1" applyBorder="1" applyAlignment="1">
      <alignment horizontal="center" vertical="top" wrapText="1"/>
    </xf>
    <xf numFmtId="0" fontId="25" fillId="0" borderId="29" xfId="0" applyNumberFormat="1" applyFont="1" applyFill="1" applyBorder="1" applyAlignment="1">
      <alignment horizontal="center" vertical="top" wrapText="1"/>
    </xf>
    <xf numFmtId="0" fontId="25" fillId="0" borderId="5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Border="1" applyAlignment="1">
      <alignment horizontal="center" vertical="top" wrapText="1"/>
    </xf>
    <xf numFmtId="0" fontId="25" fillId="0" borderId="6" xfId="0" applyNumberFormat="1" applyFont="1" applyFill="1" applyBorder="1" applyAlignment="1">
      <alignment horizontal="center" vertical="top" wrapText="1"/>
    </xf>
    <xf numFmtId="0" fontId="24" fillId="0" borderId="29" xfId="0" applyNumberFormat="1" applyFont="1" applyFill="1" applyBorder="1" applyAlignment="1">
      <alignment horizontal="distributed" vertical="top" wrapText="1"/>
    </xf>
    <xf numFmtId="0" fontId="24" fillId="0" borderId="6" xfId="0" applyNumberFormat="1" applyFont="1" applyFill="1" applyBorder="1" applyAlignment="1">
      <alignment horizontal="distributed" vertical="top" wrapText="1"/>
    </xf>
    <xf numFmtId="0" fontId="11" fillId="0" borderId="27" xfId="0" applyNumberFormat="1" applyFont="1" applyFill="1" applyBorder="1" applyAlignment="1">
      <alignment horizontal="distributed" vertical="top" wrapText="1"/>
    </xf>
    <xf numFmtId="0" fontId="11" fillId="0" borderId="28" xfId="0" applyNumberFormat="1" applyFont="1" applyFill="1" applyBorder="1" applyAlignment="1">
      <alignment horizontal="distributed" vertical="top" wrapText="1"/>
    </xf>
    <xf numFmtId="0" fontId="11" fillId="0" borderId="29" xfId="0" applyNumberFormat="1" applyFont="1" applyFill="1" applyBorder="1" applyAlignment="1">
      <alignment horizontal="distributed" vertical="top" wrapText="1"/>
    </xf>
    <xf numFmtId="0" fontId="11" fillId="0" borderId="5" xfId="0" applyNumberFormat="1" applyFont="1" applyFill="1" applyBorder="1" applyAlignment="1">
      <alignment horizontal="distributed" vertical="top" wrapText="1"/>
    </xf>
    <xf numFmtId="0" fontId="11" fillId="0" borderId="0" xfId="0" applyNumberFormat="1" applyFont="1" applyFill="1" applyBorder="1" applyAlignment="1">
      <alignment horizontal="distributed" vertical="top" wrapText="1"/>
    </xf>
    <xf numFmtId="0" fontId="11" fillId="0" borderId="6" xfId="0" applyNumberFormat="1" applyFont="1" applyFill="1" applyBorder="1" applyAlignment="1">
      <alignment horizontal="distributed" vertical="top" wrapText="1"/>
    </xf>
    <xf numFmtId="0" fontId="11" fillId="0" borderId="5" xfId="0" applyNumberFormat="1" applyFont="1" applyFill="1" applyBorder="1" applyAlignment="1">
      <alignment horizontal="right" vertical="center" wrapText="1"/>
    </xf>
    <xf numFmtId="0" fontId="11" fillId="0" borderId="0" xfId="0" applyNumberFormat="1" applyFont="1" applyFill="1" applyBorder="1" applyAlignment="1">
      <alignment horizontal="right" vertical="center" wrapText="1"/>
    </xf>
    <xf numFmtId="0" fontId="25" fillId="0" borderId="1" xfId="0" applyNumberFormat="1" applyFont="1" applyFill="1" applyBorder="1" applyAlignment="1">
      <alignment horizontal="right" wrapText="1"/>
    </xf>
    <xf numFmtId="0" fontId="25" fillId="0" borderId="2" xfId="0" applyNumberFormat="1" applyFont="1" applyFill="1" applyBorder="1" applyAlignment="1">
      <alignment horizontal="right" wrapText="1"/>
    </xf>
    <xf numFmtId="0" fontId="25" fillId="0" borderId="3" xfId="0" applyNumberFormat="1" applyFont="1" applyFill="1" applyBorder="1" applyAlignment="1">
      <alignment horizontal="right" wrapText="1"/>
    </xf>
    <xf numFmtId="0" fontId="13" fillId="0" borderId="27" xfId="0" applyNumberFormat="1" applyFont="1" applyFill="1" applyBorder="1" applyAlignment="1">
      <alignment horizontal="distributed" vertical="center" wrapText="1"/>
    </xf>
    <xf numFmtId="0" fontId="13" fillId="0" borderId="28" xfId="0" applyNumberFormat="1" applyFont="1" applyFill="1" applyBorder="1" applyAlignment="1">
      <alignment horizontal="distributed" vertical="center" wrapText="1"/>
    </xf>
    <xf numFmtId="0" fontId="13" fillId="0" borderId="29" xfId="0" applyNumberFormat="1" applyFont="1" applyFill="1" applyBorder="1" applyAlignment="1">
      <alignment horizontal="distributed" vertical="center" wrapText="1"/>
    </xf>
    <xf numFmtId="0" fontId="13" fillId="0" borderId="5" xfId="0" applyNumberFormat="1" applyFont="1" applyFill="1" applyBorder="1" applyAlignment="1">
      <alignment horizontal="distributed" vertical="center" wrapText="1"/>
    </xf>
    <xf numFmtId="0" fontId="13" fillId="0" borderId="0" xfId="0" applyNumberFormat="1" applyFont="1" applyFill="1" applyBorder="1" applyAlignment="1">
      <alignment horizontal="distributed" vertical="center" wrapText="1"/>
    </xf>
    <xf numFmtId="0" fontId="13" fillId="0" borderId="6" xfId="0" applyNumberFormat="1" applyFont="1" applyFill="1" applyBorder="1" applyAlignment="1">
      <alignment horizontal="distributed" vertical="center" wrapText="1"/>
    </xf>
    <xf numFmtId="38" fontId="13" fillId="0" borderId="11" xfId="16" applyFont="1" applyFill="1" applyBorder="1" applyAlignment="1">
      <alignment horizontal="right" vertical="center" wrapText="1"/>
    </xf>
    <xf numFmtId="38" fontId="14" fillId="0" borderId="54" xfId="16" applyFont="1" applyFill="1" applyBorder="1" applyAlignment="1">
      <alignment horizontal="right" vertical="center" wrapText="1"/>
    </xf>
    <xf numFmtId="38" fontId="8" fillId="0" borderId="11" xfId="16" applyFont="1" applyFill="1" applyBorder="1" applyAlignment="1">
      <alignment horizontal="right" vertical="center" wrapText="1"/>
    </xf>
    <xf numFmtId="38" fontId="15" fillId="0" borderId="54" xfId="16" applyFont="1" applyFill="1" applyBorder="1" applyAlignment="1">
      <alignment horizontal="right" vertical="center" wrapText="1"/>
    </xf>
    <xf numFmtId="38" fontId="8" fillId="0" borderId="9" xfId="16" applyFont="1" applyFill="1" applyBorder="1" applyAlignment="1">
      <alignment horizontal="right" vertical="center" wrapText="1"/>
    </xf>
    <xf numFmtId="38" fontId="13" fillId="0" borderId="13" xfId="16" applyFont="1" applyFill="1" applyBorder="1" applyAlignment="1">
      <alignment horizontal="right" vertical="center" wrapText="1"/>
    </xf>
    <xf numFmtId="0" fontId="13" fillId="0" borderId="54" xfId="0" applyNumberFormat="1" applyFont="1" applyFill="1" applyBorder="1" applyAlignment="1">
      <alignment horizontal="distributed" vertical="distributed" wrapText="1"/>
    </xf>
    <xf numFmtId="0" fontId="14" fillId="0" borderId="54" xfId="0" applyFont="1" applyFill="1" applyBorder="1" applyAlignment="1">
      <alignment horizontal="distributed" vertical="distributed" wrapText="1"/>
    </xf>
    <xf numFmtId="0" fontId="13" fillId="0" borderId="54" xfId="0" applyNumberFormat="1" applyFont="1" applyFill="1" applyBorder="1" applyAlignment="1">
      <alignment horizontal="left" vertical="center" wrapText="1"/>
    </xf>
    <xf numFmtId="0" fontId="8" fillId="0" borderId="54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distributed" vertical="distributed" wrapText="1"/>
    </xf>
    <xf numFmtId="0" fontId="13" fillId="0" borderId="13" xfId="0" applyNumberFormat="1" applyFont="1" applyFill="1" applyBorder="1" applyAlignment="1">
      <alignment horizontal="distributed" vertical="distributed" wrapText="1"/>
    </xf>
    <xf numFmtId="0" fontId="15" fillId="0" borderId="54" xfId="0" applyNumberFormat="1" applyFont="1" applyFill="1" applyBorder="1" applyAlignment="1">
      <alignment horizontal="distributed" vertical="distributed" wrapText="1"/>
    </xf>
    <xf numFmtId="0" fontId="22" fillId="0" borderId="9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8" xfId="0" applyNumberFormat="1" applyFont="1" applyFill="1" applyBorder="1" applyAlignment="1">
      <alignment horizontal="center" vertical="center" wrapText="1"/>
    </xf>
    <xf numFmtId="0" fontId="14" fillId="0" borderId="69" xfId="0" applyFont="1" applyFill="1" applyBorder="1" applyAlignment="1">
      <alignment horizontal="center" vertical="center" textRotation="255" wrapText="1"/>
    </xf>
    <xf numFmtId="0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54" xfId="0" applyNumberFormat="1" applyFont="1" applyFill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3" fillId="0" borderId="36" xfId="0" applyNumberFormat="1" applyFont="1" applyFill="1" applyBorder="1" applyAlignment="1">
      <alignment horizontal="center" vertical="center" textRotation="255" wrapText="1"/>
    </xf>
    <xf numFmtId="0" fontId="14" fillId="0" borderId="6" xfId="0" applyFont="1" applyFill="1" applyBorder="1" applyAlignment="1">
      <alignment horizontal="center" vertical="center" textRotation="255" wrapText="1"/>
    </xf>
    <xf numFmtId="0" fontId="14" fillId="0" borderId="3" xfId="0" applyFont="1" applyFill="1" applyBorder="1" applyAlignment="1">
      <alignment horizontal="center" vertical="center" textRotation="255" wrapText="1"/>
    </xf>
    <xf numFmtId="0" fontId="13" fillId="0" borderId="36" xfId="0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38" fontId="7" fillId="0" borderId="9" xfId="16" applyFont="1" applyFill="1" applyBorder="1" applyAlignment="1">
      <alignment horizontal="right" vertical="center" wrapText="1"/>
    </xf>
    <xf numFmtId="38" fontId="7" fillId="0" borderId="10" xfId="16" applyFont="1" applyFill="1" applyBorder="1" applyAlignment="1">
      <alignment horizontal="right" vertical="center" wrapText="1"/>
    </xf>
    <xf numFmtId="38" fontId="7" fillId="0" borderId="8" xfId="16" applyFont="1" applyFill="1" applyBorder="1" applyAlignment="1">
      <alignment horizontal="right" vertical="center" wrapText="1"/>
    </xf>
    <xf numFmtId="38" fontId="28" fillId="0" borderId="9" xfId="16" applyFont="1" applyFill="1" applyBorder="1" applyAlignment="1">
      <alignment horizontal="right" vertical="center" wrapText="1"/>
    </xf>
    <xf numFmtId="38" fontId="28" fillId="0" borderId="10" xfId="16" applyFont="1" applyFill="1" applyBorder="1" applyAlignment="1">
      <alignment horizontal="right" vertical="center" wrapText="1"/>
    </xf>
    <xf numFmtId="38" fontId="28" fillId="0" borderId="8" xfId="16" applyFont="1" applyFill="1" applyBorder="1" applyAlignment="1">
      <alignment horizontal="right" vertical="center" wrapText="1"/>
    </xf>
    <xf numFmtId="38" fontId="15" fillId="0" borderId="34" xfId="16" applyFont="1" applyFill="1" applyBorder="1" applyAlignment="1">
      <alignment horizontal="right" vertical="center" wrapText="1"/>
    </xf>
    <xf numFmtId="38" fontId="15" fillId="0" borderId="35" xfId="16" applyFont="1" applyFill="1" applyBorder="1" applyAlignment="1">
      <alignment horizontal="right" vertical="center" wrapText="1"/>
    </xf>
    <xf numFmtId="38" fontId="15" fillId="0" borderId="70" xfId="16" applyFont="1" applyFill="1" applyBorder="1" applyAlignment="1">
      <alignment horizontal="right" vertical="center" wrapText="1"/>
    </xf>
    <xf numFmtId="0" fontId="24" fillId="0" borderId="1" xfId="0" applyNumberFormat="1" applyFont="1" applyFill="1" applyBorder="1" applyAlignment="1">
      <alignment horizontal="right" wrapText="1"/>
    </xf>
    <xf numFmtId="0" fontId="24" fillId="0" borderId="2" xfId="0" applyNumberFormat="1" applyFont="1" applyFill="1" applyBorder="1" applyAlignment="1">
      <alignment horizontal="right" wrapText="1"/>
    </xf>
    <xf numFmtId="0" fontId="24" fillId="0" borderId="3" xfId="0" applyNumberFormat="1" applyFont="1" applyFill="1" applyBorder="1" applyAlignment="1">
      <alignment horizontal="right" wrapText="1"/>
    </xf>
    <xf numFmtId="0" fontId="18" fillId="0" borderId="44" xfId="0" applyNumberFormat="1" applyFont="1" applyFill="1" applyBorder="1" applyAlignment="1">
      <alignment horizontal="right" wrapText="1"/>
    </xf>
    <xf numFmtId="0" fontId="24" fillId="0" borderId="18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horizontal="left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15" fillId="0" borderId="71" xfId="0" applyNumberFormat="1" applyFont="1" applyFill="1" applyBorder="1" applyAlignment="1">
      <alignment horizontal="center" vertical="center" wrapText="1"/>
    </xf>
    <xf numFmtId="0" fontId="14" fillId="0" borderId="71" xfId="0" applyFont="1" applyFill="1" applyBorder="1" applyAlignment="1">
      <alignment horizontal="center" vertical="center" wrapText="1"/>
    </xf>
    <xf numFmtId="0" fontId="15" fillId="0" borderId="71" xfId="0" applyNumberFormat="1" applyFont="1" applyFill="1" applyBorder="1" applyAlignment="1">
      <alignment horizontal="distributed" vertical="distributed" wrapText="1"/>
    </xf>
    <xf numFmtId="0" fontId="14" fillId="0" borderId="71" xfId="0" applyFont="1" applyFill="1" applyBorder="1" applyAlignment="1">
      <alignment horizontal="distributed" vertical="distributed" wrapText="1"/>
    </xf>
    <xf numFmtId="0" fontId="9" fillId="0" borderId="54" xfId="0" applyNumberFormat="1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9" fillId="0" borderId="72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vertical="center" textRotation="255"/>
    </xf>
    <xf numFmtId="0" fontId="0" fillId="0" borderId="47" xfId="0" applyFill="1" applyBorder="1" applyAlignment="1">
      <alignment vertical="center" textRotation="255"/>
    </xf>
    <xf numFmtId="0" fontId="13" fillId="0" borderId="54" xfId="0" applyNumberFormat="1" applyFont="1" applyFill="1" applyBorder="1" applyAlignment="1">
      <alignment horizontal="center" vertical="center" textRotation="255" wrapText="1"/>
    </xf>
    <xf numFmtId="0" fontId="13" fillId="0" borderId="2" xfId="0" applyNumberFormat="1" applyFont="1" applyFill="1" applyBorder="1" applyAlignment="1">
      <alignment horizontal="center" vertical="top" wrapText="1"/>
    </xf>
    <xf numFmtId="0" fontId="13" fillId="0" borderId="3" xfId="0" applyNumberFormat="1" applyFont="1" applyFill="1" applyBorder="1" applyAlignment="1">
      <alignment horizontal="center" vertical="top" wrapText="1"/>
    </xf>
    <xf numFmtId="38" fontId="13" fillId="0" borderId="12" xfId="16" applyFont="1" applyFill="1" applyBorder="1" applyAlignment="1">
      <alignment horizontal="right" vertical="center" wrapText="1"/>
    </xf>
    <xf numFmtId="38" fontId="8" fillId="0" borderId="12" xfId="16" applyFont="1" applyFill="1" applyBorder="1" applyAlignment="1">
      <alignment horizontal="right" vertical="center" wrapText="1"/>
    </xf>
    <xf numFmtId="38" fontId="8" fillId="0" borderId="10" xfId="16" applyFont="1" applyFill="1" applyBorder="1" applyAlignment="1">
      <alignment horizontal="right" vertical="center" wrapText="1"/>
    </xf>
    <xf numFmtId="38" fontId="8" fillId="0" borderId="8" xfId="16" applyFont="1" applyFill="1" applyBorder="1" applyAlignment="1">
      <alignment horizontal="right" vertical="center" wrapText="1"/>
    </xf>
    <xf numFmtId="38" fontId="29" fillId="0" borderId="9" xfId="16" applyFont="1" applyFill="1" applyBorder="1" applyAlignment="1">
      <alignment horizontal="right" vertical="center" wrapText="1"/>
    </xf>
    <xf numFmtId="38" fontId="29" fillId="0" borderId="10" xfId="16" applyFont="1" applyFill="1" applyBorder="1" applyAlignment="1">
      <alignment horizontal="right" vertical="center" wrapText="1"/>
    </xf>
    <xf numFmtId="38" fontId="29" fillId="0" borderId="8" xfId="16" applyFont="1" applyFill="1" applyBorder="1" applyAlignment="1">
      <alignment horizontal="right" vertical="center" wrapText="1"/>
    </xf>
    <xf numFmtId="178" fontId="13" fillId="0" borderId="54" xfId="0" applyNumberFormat="1" applyFont="1" applyFill="1" applyBorder="1" applyAlignment="1">
      <alignment horizontal="right" vertical="center" wrapText="1"/>
    </xf>
    <xf numFmtId="3" fontId="8" fillId="0" borderId="54" xfId="0" applyNumberFormat="1" applyFont="1" applyFill="1" applyBorder="1" applyAlignment="1">
      <alignment horizontal="right" vertical="center" wrapText="1"/>
    </xf>
    <xf numFmtId="178" fontId="8" fillId="0" borderId="54" xfId="0" applyNumberFormat="1" applyFont="1" applyFill="1" applyBorder="1" applyAlignment="1">
      <alignment horizontal="right" vertical="center" wrapText="1"/>
    </xf>
    <xf numFmtId="178" fontId="8" fillId="0" borderId="56" xfId="0" applyNumberFormat="1" applyFont="1" applyFill="1" applyBorder="1" applyAlignment="1">
      <alignment horizontal="right" vertical="center" wrapText="1"/>
    </xf>
    <xf numFmtId="178" fontId="13" fillId="0" borderId="73" xfId="0" applyNumberFormat="1" applyFont="1" applyFill="1" applyBorder="1" applyAlignment="1">
      <alignment vertical="center" wrapText="1"/>
    </xf>
    <xf numFmtId="178" fontId="13" fillId="0" borderId="73" xfId="0" applyNumberFormat="1" applyFont="1" applyFill="1" applyBorder="1" applyAlignment="1">
      <alignment horizontal="right" vertical="center" wrapText="1"/>
    </xf>
    <xf numFmtId="38" fontId="14" fillId="0" borderId="54" xfId="16" applyFont="1" applyBorder="1" applyAlignment="1">
      <alignment horizontal="right" vertical="center"/>
    </xf>
    <xf numFmtId="38" fontId="14" fillId="0" borderId="74" xfId="16" applyFont="1" applyBorder="1" applyAlignment="1">
      <alignment horizontal="right" vertical="center"/>
    </xf>
    <xf numFmtId="178" fontId="13" fillId="0" borderId="74" xfId="0" applyNumberFormat="1" applyFont="1" applyFill="1" applyBorder="1" applyAlignment="1">
      <alignment horizontal="right" vertical="center" wrapText="1"/>
    </xf>
    <xf numFmtId="38" fontId="14" fillId="0" borderId="63" xfId="16" applyFont="1" applyBorder="1" applyAlignment="1">
      <alignment horizontal="right" vertical="center"/>
    </xf>
    <xf numFmtId="38" fontId="14" fillId="0" borderId="49" xfId="16" applyFont="1" applyBorder="1" applyAlignment="1">
      <alignment horizontal="right" vertical="center"/>
    </xf>
    <xf numFmtId="0" fontId="14" fillId="0" borderId="63" xfId="0" applyFont="1" applyBorder="1" applyAlignment="1">
      <alignment vertical="center"/>
    </xf>
    <xf numFmtId="0" fontId="14" fillId="0" borderId="49" xfId="0" applyFont="1" applyBorder="1" applyAlignment="1">
      <alignment vertical="center"/>
    </xf>
    <xf numFmtId="38" fontId="14" fillId="0" borderId="63" xfId="16" applyFont="1" applyBorder="1" applyAlignment="1">
      <alignment horizontal="center" vertical="center"/>
    </xf>
    <xf numFmtId="38" fontId="14" fillId="0" borderId="49" xfId="16" applyFont="1" applyBorder="1" applyAlignment="1">
      <alignment horizontal="center" vertical="center"/>
    </xf>
    <xf numFmtId="182" fontId="14" fillId="0" borderId="75" xfId="0" applyNumberFormat="1" applyFont="1" applyFill="1" applyBorder="1" applyAlignment="1">
      <alignment horizontal="right" vertical="center" wrapText="1"/>
    </xf>
    <xf numFmtId="182" fontId="14" fillId="0" borderId="76" xfId="0" applyNumberFormat="1" applyFont="1" applyFill="1" applyBorder="1" applyAlignment="1">
      <alignment horizontal="right" vertical="center" wrapText="1"/>
    </xf>
    <xf numFmtId="38" fontId="13" fillId="0" borderId="73" xfId="16" applyFont="1" applyFill="1" applyBorder="1" applyAlignment="1">
      <alignment horizontal="right" vertical="center" wrapText="1"/>
    </xf>
    <xf numFmtId="178" fontId="15" fillId="0" borderId="73" xfId="0" applyNumberFormat="1" applyFont="1" applyFill="1" applyBorder="1" applyAlignment="1">
      <alignment horizontal="right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38" fontId="15" fillId="0" borderId="73" xfId="16" applyFont="1" applyFill="1" applyBorder="1" applyAlignment="1">
      <alignment horizontal="right" vertical="center" wrapText="1"/>
    </xf>
    <xf numFmtId="182" fontId="13" fillId="0" borderId="73" xfId="0" applyNumberFormat="1" applyFont="1" applyFill="1" applyBorder="1" applyAlignment="1">
      <alignment horizontal="right" vertical="center" wrapText="1"/>
    </xf>
    <xf numFmtId="0" fontId="11" fillId="0" borderId="77" xfId="0" applyNumberFormat="1" applyFont="1" applyFill="1" applyBorder="1" applyAlignment="1">
      <alignment horizontal="center" vertical="center" wrapText="1"/>
    </xf>
    <xf numFmtId="0" fontId="11" fillId="0" borderId="78" xfId="0" applyNumberFormat="1" applyFont="1" applyFill="1" applyBorder="1" applyAlignment="1">
      <alignment horizontal="center" vertical="center" wrapText="1"/>
    </xf>
    <xf numFmtId="0" fontId="12" fillId="0" borderId="6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1" fillId="0" borderId="79" xfId="0" applyNumberFormat="1" applyFont="1" applyFill="1" applyBorder="1" applyAlignment="1">
      <alignment horizontal="distributed" vertical="center" wrapText="1"/>
    </xf>
    <xf numFmtId="0" fontId="11" fillId="0" borderId="80" xfId="0" applyNumberFormat="1" applyFont="1" applyFill="1" applyBorder="1" applyAlignment="1">
      <alignment horizontal="distributed" vertical="center" wrapText="1"/>
    </xf>
    <xf numFmtId="0" fontId="11" fillId="0" borderId="81" xfId="0" applyNumberFormat="1" applyFont="1" applyFill="1" applyBorder="1" applyAlignment="1">
      <alignment horizontal="distributed" vertical="center" wrapText="1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51" xfId="0" applyNumberFormat="1" applyFont="1" applyFill="1" applyBorder="1" applyAlignment="1">
      <alignment horizontal="center" vertical="center" wrapText="1"/>
    </xf>
    <xf numFmtId="0" fontId="11" fillId="0" borderId="52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178" fontId="8" fillId="0" borderId="56" xfId="0" applyNumberFormat="1" applyFont="1" applyFill="1" applyBorder="1" applyAlignment="1">
      <alignment horizontal="center" vertical="center" wrapText="1"/>
    </xf>
    <xf numFmtId="178" fontId="8" fillId="0" borderId="54" xfId="0" applyNumberFormat="1" applyFont="1" applyFill="1" applyBorder="1" applyAlignment="1">
      <alignment horizontal="center" vertical="center" wrapText="1"/>
    </xf>
    <xf numFmtId="38" fontId="13" fillId="0" borderId="73" xfId="16" applyFont="1" applyFill="1" applyBorder="1" applyAlignment="1">
      <alignment vertical="center" wrapText="1"/>
    </xf>
    <xf numFmtId="38" fontId="15" fillId="0" borderId="49" xfId="16" applyFont="1" applyFill="1" applyBorder="1" applyAlignment="1">
      <alignment horizontal="right" vertical="center" wrapText="1"/>
    </xf>
    <xf numFmtId="38" fontId="13" fillId="0" borderId="49" xfId="16" applyFont="1" applyFill="1" applyBorder="1" applyAlignment="1">
      <alignment horizontal="right" vertical="center" wrapText="1"/>
    </xf>
    <xf numFmtId="178" fontId="13" fillId="0" borderId="49" xfId="0" applyNumberFormat="1" applyFont="1" applyFill="1" applyBorder="1" applyAlignment="1">
      <alignment horizontal="right" vertical="center" wrapText="1"/>
    </xf>
    <xf numFmtId="0" fontId="16" fillId="0" borderId="71" xfId="0" applyNumberFormat="1" applyFont="1" applyFill="1" applyBorder="1" applyAlignment="1">
      <alignment horizontal="center" vertical="center" textRotation="255" wrapText="1"/>
    </xf>
    <xf numFmtId="0" fontId="17" fillId="0" borderId="71" xfId="0" applyFont="1" applyFill="1" applyBorder="1" applyAlignment="1">
      <alignment horizontal="center" vertical="center" textRotation="255" wrapText="1"/>
    </xf>
    <xf numFmtId="0" fontId="17" fillId="0" borderId="72" xfId="0" applyFont="1" applyFill="1" applyBorder="1" applyAlignment="1">
      <alignment horizontal="center" vertical="center" textRotation="255" wrapText="1"/>
    </xf>
    <xf numFmtId="178" fontId="8" fillId="0" borderId="14" xfId="0" applyNumberFormat="1" applyFont="1" applyFill="1" applyBorder="1" applyAlignment="1">
      <alignment horizontal="right" vertical="center" wrapText="1"/>
    </xf>
    <xf numFmtId="178" fontId="7" fillId="0" borderId="14" xfId="0" applyNumberFormat="1" applyFont="1" applyFill="1" applyBorder="1" applyAlignment="1">
      <alignment horizontal="right" vertical="center" wrapText="1"/>
    </xf>
    <xf numFmtId="178" fontId="7" fillId="0" borderId="7" xfId="0" applyNumberFormat="1" applyFont="1" applyFill="1" applyBorder="1" applyAlignment="1">
      <alignment horizontal="right" vertical="center" wrapText="1"/>
    </xf>
    <xf numFmtId="0" fontId="11" fillId="0" borderId="45" xfId="0" applyNumberFormat="1" applyFont="1" applyFill="1" applyBorder="1" applyAlignment="1">
      <alignment horizontal="center" vertical="center" textRotation="255" wrapText="1"/>
    </xf>
    <xf numFmtId="0" fontId="12" fillId="0" borderId="46" xfId="0" applyFont="1" applyFill="1" applyBorder="1" applyAlignment="1">
      <alignment horizontal="center" vertical="center" textRotation="255" wrapText="1"/>
    </xf>
    <xf numFmtId="0" fontId="12" fillId="0" borderId="47" xfId="0" applyFont="1" applyFill="1" applyBorder="1" applyAlignment="1">
      <alignment horizontal="center" vertical="center" textRotation="255" wrapText="1"/>
    </xf>
    <xf numFmtId="178" fontId="13" fillId="0" borderId="82" xfId="0" applyNumberFormat="1" applyFont="1" applyFill="1" applyBorder="1" applyAlignment="1">
      <alignment horizontal="right" vertical="center" wrapText="1"/>
    </xf>
    <xf numFmtId="178" fontId="14" fillId="0" borderId="83" xfId="0" applyNumberFormat="1" applyFont="1" applyFill="1" applyBorder="1" applyAlignment="1">
      <alignment horizontal="right" vertical="center" wrapText="1"/>
    </xf>
    <xf numFmtId="178" fontId="14" fillId="0" borderId="84" xfId="0" applyNumberFormat="1" applyFont="1" applyFill="1" applyBorder="1" applyAlignment="1">
      <alignment horizontal="right" vertical="center" wrapText="1"/>
    </xf>
    <xf numFmtId="0" fontId="11" fillId="0" borderId="71" xfId="0" applyNumberFormat="1" applyFont="1" applyFill="1" applyBorder="1" applyAlignment="1">
      <alignment horizontal="center" vertical="center" textRotation="255" wrapText="1"/>
    </xf>
    <xf numFmtId="0" fontId="12" fillId="0" borderId="71" xfId="0" applyFont="1" applyFill="1" applyBorder="1" applyAlignment="1">
      <alignment horizontal="center" vertical="center" textRotation="255" wrapText="1"/>
    </xf>
    <xf numFmtId="178" fontId="13" fillId="0" borderId="14" xfId="0" applyNumberFormat="1" applyFont="1" applyFill="1" applyBorder="1" applyAlignment="1">
      <alignment horizontal="right" vertical="center" wrapText="1"/>
    </xf>
    <xf numFmtId="178" fontId="14" fillId="0" borderId="14" xfId="0" applyNumberFormat="1" applyFont="1" applyFill="1" applyBorder="1" applyAlignment="1">
      <alignment horizontal="right" vertical="center" wrapText="1"/>
    </xf>
    <xf numFmtId="38" fontId="13" fillId="0" borderId="49" xfId="16" applyFont="1" applyFill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FFFF"/>
      <rgbColor rgb="00000000"/>
      <rgbColor rgb="00000000"/>
      <rgbColor rgb="007B7B7B"/>
      <rgbColor rgb="007C7C7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13</xdr:col>
      <xdr:colOff>323850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85875"/>
          <a:ext cx="456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（１）車種別、登録台数･調定額等に関する調（その１）</a:t>
          </a:r>
        </a:p>
      </xdr:txBody>
    </xdr:sp>
    <xdr:clientData/>
  </xdr:twoCellAnchor>
  <xdr:twoCellAnchor>
    <xdr:from>
      <xdr:col>16</xdr:col>
      <xdr:colOff>104775</xdr:colOff>
      <xdr:row>5</xdr:row>
      <xdr:rowOff>0</xdr:rowOff>
    </xdr:from>
    <xdr:to>
      <xdr:col>28</xdr:col>
      <xdr:colOff>133350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14950" y="1285875"/>
          <a:ext cx="3914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12.自　動　車　税　に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0</xdr:rowOff>
    </xdr:from>
    <xdr:to>
      <xdr:col>3</xdr:col>
      <xdr:colOff>95250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125730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（その3）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1</xdr:col>
      <xdr:colOff>57150</xdr:colOff>
      <xdr:row>6</xdr:row>
      <xdr:rowOff>114300</xdr:rowOff>
    </xdr:to>
    <xdr:sp>
      <xdr:nvSpPr>
        <xdr:cNvPr id="1" name="Line 4"/>
        <xdr:cNvSpPr>
          <a:spLocks/>
        </xdr:cNvSpPr>
      </xdr:nvSpPr>
      <xdr:spPr>
        <a:xfrm>
          <a:off x="28575" y="1276350"/>
          <a:ext cx="276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6</xdr:row>
      <xdr:rowOff>123825</xdr:rowOff>
    </xdr:from>
    <xdr:to>
      <xdr:col>2</xdr:col>
      <xdr:colOff>133350</xdr:colOff>
      <xdr:row>6</xdr:row>
      <xdr:rowOff>123825</xdr:rowOff>
    </xdr:to>
    <xdr:sp>
      <xdr:nvSpPr>
        <xdr:cNvPr id="2" name="Line 5"/>
        <xdr:cNvSpPr>
          <a:spLocks/>
        </xdr:cNvSpPr>
      </xdr:nvSpPr>
      <xdr:spPr>
        <a:xfrm>
          <a:off x="304800" y="15716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133350</xdr:rowOff>
    </xdr:from>
    <xdr:to>
      <xdr:col>3</xdr:col>
      <xdr:colOff>238125</xdr:colOff>
      <xdr:row>9</xdr:row>
      <xdr:rowOff>9525</xdr:rowOff>
    </xdr:to>
    <xdr:sp>
      <xdr:nvSpPr>
        <xdr:cNvPr id="3" name="Line 6"/>
        <xdr:cNvSpPr>
          <a:spLocks/>
        </xdr:cNvSpPr>
      </xdr:nvSpPr>
      <xdr:spPr>
        <a:xfrm>
          <a:off x="657225" y="1581150"/>
          <a:ext cx="3619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5</xdr:row>
      <xdr:rowOff>19050</xdr:rowOff>
    </xdr:from>
    <xdr:to>
      <xdr:col>3</xdr:col>
      <xdr:colOff>200025</xdr:colOff>
      <xdr:row>6</xdr:row>
      <xdr:rowOff>76200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95275" y="1276350"/>
          <a:ext cx="685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賦課期日</a:t>
          </a:r>
        </a:p>
      </xdr:txBody>
    </xdr:sp>
    <xdr:clientData/>
  </xdr:twoCellAnchor>
  <xdr:twoCellAnchor>
    <xdr:from>
      <xdr:col>0</xdr:col>
      <xdr:colOff>47625</xdr:colOff>
      <xdr:row>7</xdr:row>
      <xdr:rowOff>95250</xdr:rowOff>
    </xdr:from>
    <xdr:to>
      <xdr:col>2</xdr:col>
      <xdr:colOff>190500</xdr:colOff>
      <xdr:row>8</xdr:row>
      <xdr:rowOff>123825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47625" y="17335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車　　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2"/>
  <sheetViews>
    <sheetView view="pageBreakPreview" zoomScale="60" zoomScaleNormal="75" workbookViewId="0" topLeftCell="A1">
      <selection activeCell="AC12" sqref="AC12:AE12"/>
    </sheetView>
  </sheetViews>
  <sheetFormatPr defaultColWidth="9.00390625" defaultRowHeight="13.5"/>
  <cols>
    <col min="1" max="3" width="3.625" style="0" customWidth="1"/>
    <col min="4" max="6" width="4.375" style="0" customWidth="1"/>
    <col min="7" max="7" width="6.125" style="0" customWidth="1"/>
    <col min="8" max="31" width="4.25390625" style="0" customWidth="1"/>
    <col min="32" max="34" width="4.125" style="0" customWidth="1"/>
    <col min="35" max="37" width="4.75390625" style="0" customWidth="1"/>
    <col min="38" max="40" width="4.125" style="0" customWidth="1"/>
    <col min="41" max="42" width="4.25390625" style="0" customWidth="1"/>
    <col min="43" max="43" width="5.25390625" style="0" customWidth="1"/>
    <col min="44" max="48" width="4.125" style="0" customWidth="1"/>
    <col min="49" max="49" width="5.25390625" style="0" customWidth="1"/>
    <col min="50" max="51" width="4.125" style="0" customWidth="1"/>
    <col min="52" max="52" width="5.125" style="0" customWidth="1"/>
    <col min="53" max="54" width="4.125" style="0" customWidth="1"/>
    <col min="55" max="55" width="5.125" style="0" customWidth="1"/>
    <col min="56" max="58" width="4.125" style="0" customWidth="1"/>
    <col min="59" max="16384" width="2.625" style="0" customWidth="1"/>
  </cols>
  <sheetData>
    <row r="1" spans="1:58" s="1" customFormat="1" ht="36.75" customHeight="1">
      <c r="A1" s="147" t="s">
        <v>99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58" t="s">
        <v>38</v>
      </c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</row>
    <row r="2" spans="1:58" s="1" customFormat="1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</row>
    <row r="3" spans="1:58" s="1" customFormat="1" ht="13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</row>
    <row r="4" spans="1:58" s="1" customFormat="1" ht="18.75" customHeight="1">
      <c r="A4" s="145" t="s">
        <v>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4"/>
      <c r="Z4" s="4"/>
      <c r="AA4" s="4"/>
      <c r="AB4" s="4"/>
      <c r="AC4" s="4"/>
      <c r="AD4" s="4"/>
      <c r="AE4" s="4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8"/>
      <c r="BF4" s="8"/>
    </row>
    <row r="5" spans="1:58" s="1" customFormat="1" ht="18.75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4"/>
      <c r="Z5" s="4"/>
      <c r="AA5" s="4"/>
      <c r="AB5" s="4"/>
      <c r="AC5" s="4"/>
      <c r="AD5" s="4"/>
      <c r="AE5" s="4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1"/>
      <c r="BE5" s="9"/>
      <c r="BF5" s="9"/>
    </row>
    <row r="6" spans="1:58" s="1" customFormat="1" ht="13.5" customHeight="1">
      <c r="A6" s="136" t="s">
        <v>141</v>
      </c>
      <c r="B6" s="137"/>
      <c r="C6" s="137"/>
      <c r="D6" s="137"/>
      <c r="E6" s="137"/>
      <c r="F6" s="137"/>
      <c r="G6" s="138"/>
      <c r="H6" s="115" t="s">
        <v>0</v>
      </c>
      <c r="I6" s="116"/>
      <c r="J6" s="117"/>
      <c r="K6" s="62" t="s">
        <v>59</v>
      </c>
      <c r="L6" s="63"/>
      <c r="M6" s="64"/>
      <c r="N6" s="115" t="s">
        <v>60</v>
      </c>
      <c r="O6" s="116"/>
      <c r="P6" s="117"/>
      <c r="Q6" s="115" t="s">
        <v>61</v>
      </c>
      <c r="R6" s="116"/>
      <c r="S6" s="117"/>
      <c r="T6" s="115" t="s">
        <v>62</v>
      </c>
      <c r="U6" s="116"/>
      <c r="V6" s="117"/>
      <c r="W6" s="124" t="s">
        <v>105</v>
      </c>
      <c r="X6" s="125"/>
      <c r="Y6" s="126"/>
      <c r="Z6" s="115" t="s">
        <v>106</v>
      </c>
      <c r="AA6" s="116"/>
      <c r="AB6" s="117"/>
      <c r="AC6" s="62" t="s">
        <v>63</v>
      </c>
      <c r="AD6" s="63"/>
      <c r="AE6" s="64"/>
      <c r="AF6" s="62" t="s">
        <v>17</v>
      </c>
      <c r="AG6" s="63"/>
      <c r="AH6" s="64"/>
      <c r="AI6" s="62" t="s">
        <v>71</v>
      </c>
      <c r="AJ6" s="63"/>
      <c r="AK6" s="64"/>
      <c r="AL6" s="62" t="s">
        <v>72</v>
      </c>
      <c r="AM6" s="63"/>
      <c r="AN6" s="64"/>
      <c r="AO6" s="67" t="s">
        <v>18</v>
      </c>
      <c r="AP6" s="68"/>
      <c r="AQ6" s="69"/>
      <c r="AR6" s="62" t="s">
        <v>73</v>
      </c>
      <c r="AS6" s="63"/>
      <c r="AT6" s="64"/>
      <c r="AU6" s="73" t="s">
        <v>140</v>
      </c>
      <c r="AV6" s="74"/>
      <c r="AW6" s="75"/>
      <c r="AX6" s="73" t="s">
        <v>19</v>
      </c>
      <c r="AY6" s="74"/>
      <c r="AZ6" s="75"/>
      <c r="BA6" s="79" t="s">
        <v>37</v>
      </c>
      <c r="BB6" s="80"/>
      <c r="BC6" s="81"/>
      <c r="BD6" s="37" t="s">
        <v>36</v>
      </c>
      <c r="BE6" s="38"/>
      <c r="BF6" s="39"/>
    </row>
    <row r="7" spans="1:58" s="1" customFormat="1" ht="13.5" customHeight="1">
      <c r="A7" s="139"/>
      <c r="B7" s="140"/>
      <c r="C7" s="140"/>
      <c r="D7" s="140"/>
      <c r="E7" s="140"/>
      <c r="F7" s="140"/>
      <c r="G7" s="141"/>
      <c r="H7" s="118"/>
      <c r="I7" s="119"/>
      <c r="J7" s="120"/>
      <c r="K7" s="65"/>
      <c r="L7" s="41"/>
      <c r="M7" s="66"/>
      <c r="N7" s="118"/>
      <c r="O7" s="119"/>
      <c r="P7" s="120"/>
      <c r="Q7" s="118"/>
      <c r="R7" s="119"/>
      <c r="S7" s="120"/>
      <c r="T7" s="118"/>
      <c r="U7" s="119"/>
      <c r="V7" s="120"/>
      <c r="W7" s="127"/>
      <c r="X7" s="128"/>
      <c r="Y7" s="129"/>
      <c r="Z7" s="118"/>
      <c r="AA7" s="119"/>
      <c r="AB7" s="120"/>
      <c r="AC7" s="65"/>
      <c r="AD7" s="41"/>
      <c r="AE7" s="66"/>
      <c r="AF7" s="65"/>
      <c r="AG7" s="41"/>
      <c r="AH7" s="66"/>
      <c r="AI7" s="65"/>
      <c r="AJ7" s="41"/>
      <c r="AK7" s="66"/>
      <c r="AL7" s="65"/>
      <c r="AM7" s="41"/>
      <c r="AN7" s="66"/>
      <c r="AO7" s="70"/>
      <c r="AP7" s="71"/>
      <c r="AQ7" s="72"/>
      <c r="AR7" s="65"/>
      <c r="AS7" s="41"/>
      <c r="AT7" s="66"/>
      <c r="AU7" s="76"/>
      <c r="AV7" s="77"/>
      <c r="AW7" s="78"/>
      <c r="AX7" s="76"/>
      <c r="AY7" s="77"/>
      <c r="AZ7" s="78"/>
      <c r="BA7" s="82"/>
      <c r="BB7" s="83"/>
      <c r="BC7" s="84"/>
      <c r="BD7" s="40"/>
      <c r="BE7" s="41"/>
      <c r="BF7" s="42"/>
    </row>
    <row r="8" spans="1:58" s="1" customFormat="1" ht="13.5" customHeight="1">
      <c r="A8" s="139"/>
      <c r="B8" s="140"/>
      <c r="C8" s="140"/>
      <c r="D8" s="140"/>
      <c r="E8" s="140"/>
      <c r="F8" s="140"/>
      <c r="G8" s="141"/>
      <c r="H8" s="118"/>
      <c r="I8" s="119"/>
      <c r="J8" s="120"/>
      <c r="K8" s="65"/>
      <c r="L8" s="41"/>
      <c r="M8" s="66"/>
      <c r="N8" s="118"/>
      <c r="O8" s="119"/>
      <c r="P8" s="120"/>
      <c r="Q8" s="118"/>
      <c r="R8" s="119"/>
      <c r="S8" s="120"/>
      <c r="T8" s="118"/>
      <c r="U8" s="119"/>
      <c r="V8" s="120"/>
      <c r="W8" s="127"/>
      <c r="X8" s="128"/>
      <c r="Y8" s="129"/>
      <c r="Z8" s="118"/>
      <c r="AA8" s="119"/>
      <c r="AB8" s="120"/>
      <c r="AC8" s="65"/>
      <c r="AD8" s="41"/>
      <c r="AE8" s="66"/>
      <c r="AF8" s="65"/>
      <c r="AG8" s="41"/>
      <c r="AH8" s="66"/>
      <c r="AI8" s="65"/>
      <c r="AJ8" s="41"/>
      <c r="AK8" s="66"/>
      <c r="AL8" s="65"/>
      <c r="AM8" s="41"/>
      <c r="AN8" s="66"/>
      <c r="AO8" s="70"/>
      <c r="AP8" s="71"/>
      <c r="AQ8" s="72"/>
      <c r="AR8" s="65"/>
      <c r="AS8" s="41"/>
      <c r="AT8" s="66"/>
      <c r="AU8" s="76"/>
      <c r="AV8" s="77"/>
      <c r="AW8" s="78"/>
      <c r="AX8" s="76"/>
      <c r="AY8" s="77"/>
      <c r="AZ8" s="78"/>
      <c r="BA8" s="82"/>
      <c r="BB8" s="83"/>
      <c r="BC8" s="84"/>
      <c r="BD8" s="40"/>
      <c r="BE8" s="41"/>
      <c r="BF8" s="42"/>
    </row>
    <row r="9" spans="1:58" s="1" customFormat="1" ht="13.5" customHeight="1">
      <c r="A9" s="142"/>
      <c r="B9" s="143"/>
      <c r="C9" s="143"/>
      <c r="D9" s="143"/>
      <c r="E9" s="143"/>
      <c r="F9" s="143"/>
      <c r="G9" s="144"/>
      <c r="H9" s="5"/>
      <c r="I9" s="6"/>
      <c r="J9" s="7"/>
      <c r="K9" s="121" t="s">
        <v>42</v>
      </c>
      <c r="L9" s="122"/>
      <c r="M9" s="123"/>
      <c r="N9" s="121" t="s">
        <v>44</v>
      </c>
      <c r="O9" s="122"/>
      <c r="P9" s="123"/>
      <c r="Q9" s="121" t="s">
        <v>45</v>
      </c>
      <c r="R9" s="122"/>
      <c r="S9" s="123"/>
      <c r="T9" s="121" t="s">
        <v>46</v>
      </c>
      <c r="U9" s="122"/>
      <c r="V9" s="123"/>
      <c r="W9" s="121" t="s">
        <v>47</v>
      </c>
      <c r="X9" s="122"/>
      <c r="Y9" s="123"/>
      <c r="Z9" s="121" t="s">
        <v>32</v>
      </c>
      <c r="AA9" s="122"/>
      <c r="AB9" s="123"/>
      <c r="AC9" s="130"/>
      <c r="AD9" s="131"/>
      <c r="AE9" s="132"/>
      <c r="AF9" s="43"/>
      <c r="AG9" s="44"/>
      <c r="AH9" s="45"/>
      <c r="AI9" s="46" t="s">
        <v>136</v>
      </c>
      <c r="AJ9" s="47"/>
      <c r="AK9" s="48"/>
      <c r="AL9" s="46" t="s">
        <v>137</v>
      </c>
      <c r="AM9" s="47"/>
      <c r="AN9" s="48"/>
      <c r="AO9" s="55"/>
      <c r="AP9" s="56"/>
      <c r="AQ9" s="57"/>
      <c r="AR9" s="49" t="s">
        <v>138</v>
      </c>
      <c r="AS9" s="50"/>
      <c r="AT9" s="51"/>
      <c r="AU9" s="46" t="s">
        <v>139</v>
      </c>
      <c r="AV9" s="47"/>
      <c r="AW9" s="48"/>
      <c r="AX9" s="49"/>
      <c r="AY9" s="50"/>
      <c r="AZ9" s="51"/>
      <c r="BA9" s="49"/>
      <c r="BB9" s="50"/>
      <c r="BC9" s="50"/>
      <c r="BD9" s="52" t="s">
        <v>32</v>
      </c>
      <c r="BE9" s="53"/>
      <c r="BF9" s="54"/>
    </row>
    <row r="10" spans="1:67" s="1" customFormat="1" ht="33.75" customHeight="1">
      <c r="A10" s="110" t="s">
        <v>31</v>
      </c>
      <c r="B10" s="97" t="s">
        <v>64</v>
      </c>
      <c r="C10" s="106" t="s">
        <v>65</v>
      </c>
      <c r="D10" s="107"/>
      <c r="E10" s="107"/>
      <c r="F10" s="107"/>
      <c r="G10" s="87"/>
      <c r="H10" s="23">
        <v>0</v>
      </c>
      <c r="I10" s="24"/>
      <c r="J10" s="25"/>
      <c r="K10" s="23">
        <v>0</v>
      </c>
      <c r="L10" s="24"/>
      <c r="M10" s="25"/>
      <c r="N10" s="23">
        <v>0</v>
      </c>
      <c r="O10" s="24"/>
      <c r="P10" s="25"/>
      <c r="Q10" s="23">
        <v>0</v>
      </c>
      <c r="R10" s="24"/>
      <c r="S10" s="25"/>
      <c r="T10" s="23">
        <v>0</v>
      </c>
      <c r="U10" s="24"/>
      <c r="V10" s="25"/>
      <c r="W10" s="23">
        <f>K10-(N10+Q10+T10)</f>
        <v>0</v>
      </c>
      <c r="X10" s="24"/>
      <c r="Y10" s="25"/>
      <c r="Z10" s="23">
        <v>0</v>
      </c>
      <c r="AA10" s="24"/>
      <c r="AB10" s="25"/>
      <c r="AC10" s="23">
        <v>1</v>
      </c>
      <c r="AD10" s="24"/>
      <c r="AE10" s="25"/>
      <c r="AF10" s="23">
        <v>0</v>
      </c>
      <c r="AG10" s="24"/>
      <c r="AH10" s="25"/>
      <c r="AI10" s="23">
        <v>0</v>
      </c>
      <c r="AJ10" s="24"/>
      <c r="AK10" s="25"/>
      <c r="AL10" s="23">
        <v>0</v>
      </c>
      <c r="AM10" s="24"/>
      <c r="AN10" s="25"/>
      <c r="AO10" s="23">
        <v>0</v>
      </c>
      <c r="AP10" s="24"/>
      <c r="AQ10" s="25"/>
      <c r="AR10" s="23">
        <v>1</v>
      </c>
      <c r="AS10" s="24"/>
      <c r="AT10" s="25"/>
      <c r="AU10" s="23">
        <v>0</v>
      </c>
      <c r="AV10" s="24"/>
      <c r="AW10" s="25"/>
      <c r="AX10" s="23">
        <v>0</v>
      </c>
      <c r="AY10" s="24"/>
      <c r="AZ10" s="25"/>
      <c r="BA10" s="23">
        <v>0</v>
      </c>
      <c r="BB10" s="24"/>
      <c r="BC10" s="25"/>
      <c r="BD10" s="34">
        <v>8</v>
      </c>
      <c r="BE10" s="35"/>
      <c r="BF10" s="36"/>
      <c r="BG10" s="15"/>
      <c r="BH10" s="15"/>
      <c r="BI10" s="15"/>
      <c r="BJ10" s="15"/>
      <c r="BK10" s="15"/>
      <c r="BL10" s="15"/>
      <c r="BM10" s="15"/>
      <c r="BN10" s="15"/>
      <c r="BO10" s="15"/>
    </row>
    <row r="11" spans="1:67" s="1" customFormat="1" ht="33.75" customHeight="1">
      <c r="A11" s="111"/>
      <c r="B11" s="104"/>
      <c r="C11" s="106" t="s">
        <v>66</v>
      </c>
      <c r="D11" s="107"/>
      <c r="E11" s="107"/>
      <c r="F11" s="107"/>
      <c r="G11" s="87"/>
      <c r="H11" s="23">
        <v>40</v>
      </c>
      <c r="I11" s="24"/>
      <c r="J11" s="25"/>
      <c r="K11" s="23">
        <v>40</v>
      </c>
      <c r="L11" s="24"/>
      <c r="M11" s="25"/>
      <c r="N11" s="23">
        <v>0</v>
      </c>
      <c r="O11" s="24"/>
      <c r="P11" s="25"/>
      <c r="Q11" s="23">
        <v>0</v>
      </c>
      <c r="R11" s="24"/>
      <c r="S11" s="25"/>
      <c r="T11" s="23">
        <v>0</v>
      </c>
      <c r="U11" s="24"/>
      <c r="V11" s="25"/>
      <c r="W11" s="23">
        <f aca="true" t="shared" si="0" ref="W11:W19">K11-(N11+Q11+T11)</f>
        <v>40</v>
      </c>
      <c r="X11" s="24"/>
      <c r="Y11" s="25"/>
      <c r="Z11" s="23">
        <v>340</v>
      </c>
      <c r="AA11" s="24"/>
      <c r="AB11" s="25"/>
      <c r="AC11" s="23">
        <v>43</v>
      </c>
      <c r="AD11" s="24"/>
      <c r="AE11" s="25"/>
      <c r="AF11" s="23">
        <v>0</v>
      </c>
      <c r="AG11" s="24"/>
      <c r="AH11" s="25"/>
      <c r="AI11" s="23">
        <v>0</v>
      </c>
      <c r="AJ11" s="24"/>
      <c r="AK11" s="25"/>
      <c r="AL11" s="23">
        <v>0</v>
      </c>
      <c r="AM11" s="24"/>
      <c r="AN11" s="25"/>
      <c r="AO11" s="23">
        <v>0</v>
      </c>
      <c r="AP11" s="24"/>
      <c r="AQ11" s="25"/>
      <c r="AR11" s="23">
        <v>43</v>
      </c>
      <c r="AS11" s="24"/>
      <c r="AT11" s="25"/>
      <c r="AU11" s="31"/>
      <c r="AV11" s="32"/>
      <c r="AW11" s="33"/>
      <c r="AX11" s="23">
        <v>0</v>
      </c>
      <c r="AY11" s="24"/>
      <c r="AZ11" s="25"/>
      <c r="BA11" s="23">
        <v>0</v>
      </c>
      <c r="BB11" s="24"/>
      <c r="BC11" s="25"/>
      <c r="BD11" s="23">
        <v>375</v>
      </c>
      <c r="BE11" s="24"/>
      <c r="BF11" s="26"/>
      <c r="BG11" s="15"/>
      <c r="BH11" s="15"/>
      <c r="BI11" s="15"/>
      <c r="BJ11" s="15"/>
      <c r="BK11" s="15"/>
      <c r="BL11" s="15"/>
      <c r="BM11" s="15"/>
      <c r="BN11" s="15"/>
      <c r="BO11" s="15"/>
    </row>
    <row r="12" spans="1:67" s="1" customFormat="1" ht="33.75" customHeight="1">
      <c r="A12" s="111"/>
      <c r="B12" s="104"/>
      <c r="C12" s="106" t="s">
        <v>67</v>
      </c>
      <c r="D12" s="107"/>
      <c r="E12" s="107"/>
      <c r="F12" s="107"/>
      <c r="G12" s="87"/>
      <c r="H12" s="23">
        <v>1197</v>
      </c>
      <c r="I12" s="24"/>
      <c r="J12" s="25"/>
      <c r="K12" s="23">
        <v>1177</v>
      </c>
      <c r="L12" s="24"/>
      <c r="M12" s="25"/>
      <c r="N12" s="23">
        <v>0</v>
      </c>
      <c r="O12" s="24"/>
      <c r="P12" s="25"/>
      <c r="Q12" s="23">
        <v>0</v>
      </c>
      <c r="R12" s="24"/>
      <c r="S12" s="25"/>
      <c r="T12" s="23">
        <v>0</v>
      </c>
      <c r="U12" s="24"/>
      <c r="V12" s="25"/>
      <c r="W12" s="23">
        <f t="shared" si="0"/>
        <v>1177</v>
      </c>
      <c r="X12" s="24"/>
      <c r="Y12" s="25"/>
      <c r="Z12" s="23">
        <v>11197</v>
      </c>
      <c r="AA12" s="24"/>
      <c r="AB12" s="25"/>
      <c r="AC12" s="23">
        <v>1212</v>
      </c>
      <c r="AD12" s="24"/>
      <c r="AE12" s="25"/>
      <c r="AF12" s="23">
        <v>0</v>
      </c>
      <c r="AG12" s="24"/>
      <c r="AH12" s="25"/>
      <c r="AI12" s="23">
        <v>0</v>
      </c>
      <c r="AJ12" s="24"/>
      <c r="AK12" s="25"/>
      <c r="AL12" s="23">
        <v>0</v>
      </c>
      <c r="AM12" s="24"/>
      <c r="AN12" s="25"/>
      <c r="AO12" s="23">
        <v>0</v>
      </c>
      <c r="AP12" s="24"/>
      <c r="AQ12" s="25"/>
      <c r="AR12" s="23">
        <v>1188</v>
      </c>
      <c r="AS12" s="24"/>
      <c r="AT12" s="25"/>
      <c r="AU12" s="31"/>
      <c r="AV12" s="32"/>
      <c r="AW12" s="33"/>
      <c r="AX12" s="23">
        <v>0</v>
      </c>
      <c r="AY12" s="24"/>
      <c r="AZ12" s="25"/>
      <c r="BA12" s="23">
        <v>0</v>
      </c>
      <c r="BB12" s="24"/>
      <c r="BC12" s="25"/>
      <c r="BD12" s="23">
        <v>11257</v>
      </c>
      <c r="BE12" s="24"/>
      <c r="BF12" s="26"/>
      <c r="BG12" s="15"/>
      <c r="BH12" s="15"/>
      <c r="BI12" s="15"/>
      <c r="BJ12" s="15"/>
      <c r="BK12" s="15"/>
      <c r="BL12" s="15"/>
      <c r="BM12" s="15"/>
      <c r="BN12" s="15"/>
      <c r="BO12" s="15"/>
    </row>
    <row r="13" spans="1:67" s="1" customFormat="1" ht="33.75" customHeight="1">
      <c r="A13" s="111"/>
      <c r="B13" s="104"/>
      <c r="C13" s="106" t="s">
        <v>2</v>
      </c>
      <c r="D13" s="107"/>
      <c r="E13" s="107"/>
      <c r="F13" s="107"/>
      <c r="G13" s="87"/>
      <c r="H13" s="23">
        <v>12</v>
      </c>
      <c r="I13" s="24"/>
      <c r="J13" s="25"/>
      <c r="K13" s="23">
        <v>10</v>
      </c>
      <c r="L13" s="24"/>
      <c r="M13" s="25"/>
      <c r="N13" s="23">
        <v>0</v>
      </c>
      <c r="O13" s="24"/>
      <c r="P13" s="25"/>
      <c r="Q13" s="23">
        <v>0</v>
      </c>
      <c r="R13" s="24"/>
      <c r="S13" s="25"/>
      <c r="T13" s="23">
        <v>0</v>
      </c>
      <c r="U13" s="24"/>
      <c r="V13" s="25"/>
      <c r="W13" s="23">
        <f t="shared" si="0"/>
        <v>10</v>
      </c>
      <c r="X13" s="24"/>
      <c r="Y13" s="25"/>
      <c r="Z13" s="23">
        <v>144</v>
      </c>
      <c r="AA13" s="24"/>
      <c r="AB13" s="25"/>
      <c r="AC13" s="23">
        <v>11</v>
      </c>
      <c r="AD13" s="24"/>
      <c r="AE13" s="25"/>
      <c r="AF13" s="23">
        <v>0</v>
      </c>
      <c r="AG13" s="24"/>
      <c r="AH13" s="25"/>
      <c r="AI13" s="23">
        <v>0</v>
      </c>
      <c r="AJ13" s="24"/>
      <c r="AK13" s="25"/>
      <c r="AL13" s="23">
        <v>0</v>
      </c>
      <c r="AM13" s="24"/>
      <c r="AN13" s="25"/>
      <c r="AO13" s="23">
        <v>0</v>
      </c>
      <c r="AP13" s="24"/>
      <c r="AQ13" s="25"/>
      <c r="AR13" s="23">
        <v>10</v>
      </c>
      <c r="AS13" s="24"/>
      <c r="AT13" s="25"/>
      <c r="AU13" s="31"/>
      <c r="AV13" s="32"/>
      <c r="AW13" s="33"/>
      <c r="AX13" s="23">
        <v>0</v>
      </c>
      <c r="AY13" s="24"/>
      <c r="AZ13" s="25"/>
      <c r="BA13" s="23">
        <v>0</v>
      </c>
      <c r="BB13" s="24"/>
      <c r="BC13" s="25"/>
      <c r="BD13" s="23">
        <v>152</v>
      </c>
      <c r="BE13" s="24"/>
      <c r="BF13" s="26"/>
      <c r="BG13" s="15"/>
      <c r="BH13" s="15"/>
      <c r="BI13" s="15"/>
      <c r="BJ13" s="15"/>
      <c r="BK13" s="15"/>
      <c r="BL13" s="15"/>
      <c r="BM13" s="15"/>
      <c r="BN13" s="15"/>
      <c r="BO13" s="15"/>
    </row>
    <row r="14" spans="1:67" s="1" customFormat="1" ht="33.75" customHeight="1">
      <c r="A14" s="111"/>
      <c r="B14" s="104"/>
      <c r="C14" s="106" t="s">
        <v>3</v>
      </c>
      <c r="D14" s="107"/>
      <c r="E14" s="107"/>
      <c r="F14" s="107"/>
      <c r="G14" s="87"/>
      <c r="H14" s="23">
        <v>27</v>
      </c>
      <c r="I14" s="24"/>
      <c r="J14" s="25"/>
      <c r="K14" s="23">
        <v>27</v>
      </c>
      <c r="L14" s="24"/>
      <c r="M14" s="25"/>
      <c r="N14" s="23">
        <v>0</v>
      </c>
      <c r="O14" s="24"/>
      <c r="P14" s="25"/>
      <c r="Q14" s="23">
        <v>0</v>
      </c>
      <c r="R14" s="24"/>
      <c r="S14" s="25"/>
      <c r="T14" s="23">
        <v>0</v>
      </c>
      <c r="U14" s="24"/>
      <c r="V14" s="25"/>
      <c r="W14" s="23">
        <f t="shared" si="0"/>
        <v>27</v>
      </c>
      <c r="X14" s="24"/>
      <c r="Y14" s="25"/>
      <c r="Z14" s="23">
        <v>436</v>
      </c>
      <c r="AA14" s="24"/>
      <c r="AB14" s="25"/>
      <c r="AC14" s="23">
        <v>28</v>
      </c>
      <c r="AD14" s="24"/>
      <c r="AE14" s="25"/>
      <c r="AF14" s="23">
        <v>0</v>
      </c>
      <c r="AG14" s="24"/>
      <c r="AH14" s="25"/>
      <c r="AI14" s="23">
        <v>0</v>
      </c>
      <c r="AJ14" s="24"/>
      <c r="AK14" s="25"/>
      <c r="AL14" s="23">
        <v>0</v>
      </c>
      <c r="AM14" s="24"/>
      <c r="AN14" s="25"/>
      <c r="AO14" s="23">
        <v>0</v>
      </c>
      <c r="AP14" s="24"/>
      <c r="AQ14" s="25"/>
      <c r="AR14" s="23">
        <v>27</v>
      </c>
      <c r="AS14" s="24"/>
      <c r="AT14" s="25"/>
      <c r="AU14" s="31"/>
      <c r="AV14" s="32"/>
      <c r="AW14" s="33"/>
      <c r="AX14" s="23">
        <v>0</v>
      </c>
      <c r="AY14" s="24"/>
      <c r="AZ14" s="25"/>
      <c r="BA14" s="23">
        <v>0</v>
      </c>
      <c r="BB14" s="24"/>
      <c r="BC14" s="25"/>
      <c r="BD14" s="23">
        <v>418</v>
      </c>
      <c r="BE14" s="24"/>
      <c r="BF14" s="26"/>
      <c r="BG14" s="15"/>
      <c r="BH14" s="15"/>
      <c r="BI14" s="15"/>
      <c r="BJ14" s="15"/>
      <c r="BK14" s="15"/>
      <c r="BL14" s="15"/>
      <c r="BM14" s="15"/>
      <c r="BN14" s="15"/>
      <c r="BO14" s="15"/>
    </row>
    <row r="15" spans="1:67" s="1" customFormat="1" ht="33.75" customHeight="1">
      <c r="A15" s="111"/>
      <c r="B15" s="104"/>
      <c r="C15" s="106" t="s">
        <v>68</v>
      </c>
      <c r="D15" s="107"/>
      <c r="E15" s="107"/>
      <c r="F15" s="107"/>
      <c r="G15" s="87"/>
      <c r="H15" s="23">
        <v>1</v>
      </c>
      <c r="I15" s="24"/>
      <c r="J15" s="25"/>
      <c r="K15" s="23">
        <v>1</v>
      </c>
      <c r="L15" s="24"/>
      <c r="M15" s="25"/>
      <c r="N15" s="23">
        <v>0</v>
      </c>
      <c r="O15" s="24"/>
      <c r="P15" s="25"/>
      <c r="Q15" s="23">
        <v>0</v>
      </c>
      <c r="R15" s="24"/>
      <c r="S15" s="25"/>
      <c r="T15" s="23">
        <v>0</v>
      </c>
      <c r="U15" s="24"/>
      <c r="V15" s="25"/>
      <c r="W15" s="23">
        <f t="shared" si="0"/>
        <v>1</v>
      </c>
      <c r="X15" s="24"/>
      <c r="Y15" s="25"/>
      <c r="Z15" s="23">
        <v>18</v>
      </c>
      <c r="AA15" s="24"/>
      <c r="AB15" s="25"/>
      <c r="AC15" s="23">
        <v>1</v>
      </c>
      <c r="AD15" s="24"/>
      <c r="AE15" s="25"/>
      <c r="AF15" s="23">
        <v>0</v>
      </c>
      <c r="AG15" s="24"/>
      <c r="AH15" s="25"/>
      <c r="AI15" s="23">
        <v>0</v>
      </c>
      <c r="AJ15" s="24"/>
      <c r="AK15" s="25"/>
      <c r="AL15" s="23">
        <v>0</v>
      </c>
      <c r="AM15" s="24"/>
      <c r="AN15" s="25"/>
      <c r="AO15" s="23">
        <v>0</v>
      </c>
      <c r="AP15" s="24"/>
      <c r="AQ15" s="25"/>
      <c r="AR15" s="23">
        <v>1</v>
      </c>
      <c r="AS15" s="24"/>
      <c r="AT15" s="25"/>
      <c r="AU15" s="31"/>
      <c r="AV15" s="32"/>
      <c r="AW15" s="33"/>
      <c r="AX15" s="23">
        <v>0</v>
      </c>
      <c r="AY15" s="24"/>
      <c r="AZ15" s="25"/>
      <c r="BA15" s="23">
        <v>0</v>
      </c>
      <c r="BB15" s="24"/>
      <c r="BC15" s="25"/>
      <c r="BD15" s="23">
        <v>18</v>
      </c>
      <c r="BE15" s="24"/>
      <c r="BF15" s="26"/>
      <c r="BG15" s="15"/>
      <c r="BH15" s="15"/>
      <c r="BI15" s="15"/>
      <c r="BJ15" s="15"/>
      <c r="BK15" s="15"/>
      <c r="BL15" s="15"/>
      <c r="BM15" s="15"/>
      <c r="BN15" s="15"/>
      <c r="BO15" s="15"/>
    </row>
    <row r="16" spans="1:67" s="1" customFormat="1" ht="33.75" customHeight="1">
      <c r="A16" s="111"/>
      <c r="B16" s="104"/>
      <c r="C16" s="106" t="s">
        <v>5</v>
      </c>
      <c r="D16" s="107"/>
      <c r="E16" s="107"/>
      <c r="F16" s="107"/>
      <c r="G16" s="87"/>
      <c r="H16" s="23">
        <v>0</v>
      </c>
      <c r="I16" s="24"/>
      <c r="J16" s="25"/>
      <c r="K16" s="23">
        <v>0</v>
      </c>
      <c r="L16" s="24"/>
      <c r="M16" s="25"/>
      <c r="N16" s="23">
        <v>0</v>
      </c>
      <c r="O16" s="24"/>
      <c r="P16" s="25"/>
      <c r="Q16" s="23">
        <v>0</v>
      </c>
      <c r="R16" s="24"/>
      <c r="S16" s="25"/>
      <c r="T16" s="23">
        <v>0</v>
      </c>
      <c r="U16" s="24"/>
      <c r="V16" s="25"/>
      <c r="W16" s="23">
        <f t="shared" si="0"/>
        <v>0</v>
      </c>
      <c r="X16" s="24"/>
      <c r="Y16" s="25"/>
      <c r="Z16" s="23">
        <v>0</v>
      </c>
      <c r="AA16" s="24"/>
      <c r="AB16" s="25"/>
      <c r="AC16" s="23">
        <v>0</v>
      </c>
      <c r="AD16" s="24"/>
      <c r="AE16" s="25"/>
      <c r="AF16" s="23">
        <v>0</v>
      </c>
      <c r="AG16" s="24"/>
      <c r="AH16" s="25"/>
      <c r="AI16" s="23">
        <v>0</v>
      </c>
      <c r="AJ16" s="24"/>
      <c r="AK16" s="25"/>
      <c r="AL16" s="23">
        <v>0</v>
      </c>
      <c r="AM16" s="24"/>
      <c r="AN16" s="25"/>
      <c r="AO16" s="23">
        <v>0</v>
      </c>
      <c r="AP16" s="24"/>
      <c r="AQ16" s="25"/>
      <c r="AR16" s="23">
        <v>0</v>
      </c>
      <c r="AS16" s="24"/>
      <c r="AT16" s="25"/>
      <c r="AU16" s="31"/>
      <c r="AV16" s="32"/>
      <c r="AW16" s="33"/>
      <c r="AX16" s="23">
        <v>0</v>
      </c>
      <c r="AY16" s="24"/>
      <c r="AZ16" s="25"/>
      <c r="BA16" s="23">
        <v>0</v>
      </c>
      <c r="BB16" s="24"/>
      <c r="BC16" s="25"/>
      <c r="BD16" s="23">
        <v>0</v>
      </c>
      <c r="BE16" s="24"/>
      <c r="BF16" s="26"/>
      <c r="BG16" s="15"/>
      <c r="BH16" s="15"/>
      <c r="BI16" s="15"/>
      <c r="BJ16" s="15"/>
      <c r="BK16" s="15"/>
      <c r="BL16" s="15"/>
      <c r="BM16" s="15"/>
      <c r="BN16" s="15"/>
      <c r="BO16" s="15"/>
    </row>
    <row r="17" spans="1:67" s="1" customFormat="1" ht="33.75" customHeight="1">
      <c r="A17" s="111"/>
      <c r="B17" s="104"/>
      <c r="C17" s="106" t="s">
        <v>6</v>
      </c>
      <c r="D17" s="107"/>
      <c r="E17" s="107"/>
      <c r="F17" s="107"/>
      <c r="G17" s="87"/>
      <c r="H17" s="23">
        <v>1</v>
      </c>
      <c r="I17" s="24"/>
      <c r="J17" s="25"/>
      <c r="K17" s="23">
        <v>1</v>
      </c>
      <c r="L17" s="24"/>
      <c r="M17" s="25"/>
      <c r="N17" s="23">
        <v>0</v>
      </c>
      <c r="O17" s="24"/>
      <c r="P17" s="25"/>
      <c r="Q17" s="23">
        <v>0</v>
      </c>
      <c r="R17" s="24"/>
      <c r="S17" s="25"/>
      <c r="T17" s="23">
        <v>0</v>
      </c>
      <c r="U17" s="24"/>
      <c r="V17" s="25"/>
      <c r="W17" s="23">
        <f t="shared" si="0"/>
        <v>1</v>
      </c>
      <c r="X17" s="24"/>
      <c r="Y17" s="25"/>
      <c r="Z17" s="23">
        <v>24</v>
      </c>
      <c r="AA17" s="24"/>
      <c r="AB17" s="25"/>
      <c r="AC17" s="23">
        <v>1</v>
      </c>
      <c r="AD17" s="24"/>
      <c r="AE17" s="25"/>
      <c r="AF17" s="23">
        <v>0</v>
      </c>
      <c r="AG17" s="24"/>
      <c r="AH17" s="25"/>
      <c r="AI17" s="23">
        <v>0</v>
      </c>
      <c r="AJ17" s="24"/>
      <c r="AK17" s="25"/>
      <c r="AL17" s="23">
        <v>0</v>
      </c>
      <c r="AM17" s="24"/>
      <c r="AN17" s="25"/>
      <c r="AO17" s="23">
        <v>0</v>
      </c>
      <c r="AP17" s="24"/>
      <c r="AQ17" s="25"/>
      <c r="AR17" s="23">
        <v>1</v>
      </c>
      <c r="AS17" s="24"/>
      <c r="AT17" s="25"/>
      <c r="AU17" s="31"/>
      <c r="AV17" s="32"/>
      <c r="AW17" s="33"/>
      <c r="AX17" s="23">
        <v>0</v>
      </c>
      <c r="AY17" s="24"/>
      <c r="AZ17" s="25"/>
      <c r="BA17" s="23">
        <v>0</v>
      </c>
      <c r="BB17" s="24"/>
      <c r="BC17" s="25"/>
      <c r="BD17" s="23">
        <v>23</v>
      </c>
      <c r="BE17" s="24"/>
      <c r="BF17" s="26"/>
      <c r="BG17" s="15"/>
      <c r="BH17" s="15"/>
      <c r="BI17" s="15"/>
      <c r="BJ17" s="15"/>
      <c r="BK17" s="15"/>
      <c r="BL17" s="15"/>
      <c r="BM17" s="15"/>
      <c r="BN17" s="15"/>
      <c r="BO17" s="15"/>
    </row>
    <row r="18" spans="1:67" s="1" customFormat="1" ht="33.75" customHeight="1">
      <c r="A18" s="111"/>
      <c r="B18" s="104"/>
      <c r="C18" s="106" t="s">
        <v>7</v>
      </c>
      <c r="D18" s="107"/>
      <c r="E18" s="107"/>
      <c r="F18" s="107"/>
      <c r="G18" s="87"/>
      <c r="H18" s="23">
        <v>0</v>
      </c>
      <c r="I18" s="24"/>
      <c r="J18" s="25"/>
      <c r="K18" s="23">
        <v>0</v>
      </c>
      <c r="L18" s="24"/>
      <c r="M18" s="25"/>
      <c r="N18" s="23">
        <v>0</v>
      </c>
      <c r="O18" s="24"/>
      <c r="P18" s="25"/>
      <c r="Q18" s="23">
        <v>0</v>
      </c>
      <c r="R18" s="24"/>
      <c r="S18" s="25"/>
      <c r="T18" s="23">
        <v>0</v>
      </c>
      <c r="U18" s="24"/>
      <c r="V18" s="25"/>
      <c r="W18" s="23">
        <f t="shared" si="0"/>
        <v>0</v>
      </c>
      <c r="X18" s="24"/>
      <c r="Y18" s="25"/>
      <c r="Z18" s="23">
        <v>0</v>
      </c>
      <c r="AA18" s="24"/>
      <c r="AB18" s="25"/>
      <c r="AC18" s="23">
        <v>0</v>
      </c>
      <c r="AD18" s="24"/>
      <c r="AE18" s="25"/>
      <c r="AF18" s="23">
        <v>0</v>
      </c>
      <c r="AG18" s="24"/>
      <c r="AH18" s="25"/>
      <c r="AI18" s="23">
        <v>0</v>
      </c>
      <c r="AJ18" s="24"/>
      <c r="AK18" s="25"/>
      <c r="AL18" s="23">
        <v>0</v>
      </c>
      <c r="AM18" s="24"/>
      <c r="AN18" s="25"/>
      <c r="AO18" s="23">
        <v>0</v>
      </c>
      <c r="AP18" s="24"/>
      <c r="AQ18" s="25"/>
      <c r="AR18" s="23">
        <v>0</v>
      </c>
      <c r="AS18" s="24"/>
      <c r="AT18" s="25"/>
      <c r="AU18" s="31"/>
      <c r="AV18" s="32"/>
      <c r="AW18" s="33"/>
      <c r="AX18" s="23">
        <v>0</v>
      </c>
      <c r="AY18" s="24"/>
      <c r="AZ18" s="25"/>
      <c r="BA18" s="23">
        <v>0</v>
      </c>
      <c r="BB18" s="24"/>
      <c r="BC18" s="25"/>
      <c r="BD18" s="23">
        <v>0</v>
      </c>
      <c r="BE18" s="24"/>
      <c r="BF18" s="26"/>
      <c r="BG18" s="15"/>
      <c r="BH18" s="15"/>
      <c r="BI18" s="15"/>
      <c r="BJ18" s="15"/>
      <c r="BK18" s="15"/>
      <c r="BL18" s="15"/>
      <c r="BM18" s="15"/>
      <c r="BN18" s="15"/>
      <c r="BO18" s="15"/>
    </row>
    <row r="19" spans="1:67" s="1" customFormat="1" ht="33.75" customHeight="1">
      <c r="A19" s="111"/>
      <c r="B19" s="104"/>
      <c r="C19" s="106" t="s">
        <v>8</v>
      </c>
      <c r="D19" s="107"/>
      <c r="E19" s="107"/>
      <c r="F19" s="107"/>
      <c r="G19" s="87"/>
      <c r="H19" s="23">
        <v>0</v>
      </c>
      <c r="I19" s="24"/>
      <c r="J19" s="25"/>
      <c r="K19" s="23">
        <v>0</v>
      </c>
      <c r="L19" s="24"/>
      <c r="M19" s="25"/>
      <c r="N19" s="23">
        <v>0</v>
      </c>
      <c r="O19" s="24"/>
      <c r="P19" s="25"/>
      <c r="Q19" s="23">
        <v>0</v>
      </c>
      <c r="R19" s="24"/>
      <c r="S19" s="25"/>
      <c r="T19" s="23">
        <v>0</v>
      </c>
      <c r="U19" s="24"/>
      <c r="V19" s="25"/>
      <c r="W19" s="23">
        <f t="shared" si="0"/>
        <v>0</v>
      </c>
      <c r="X19" s="24"/>
      <c r="Y19" s="25"/>
      <c r="Z19" s="23">
        <v>0</v>
      </c>
      <c r="AA19" s="24"/>
      <c r="AB19" s="25"/>
      <c r="AC19" s="23">
        <v>0</v>
      </c>
      <c r="AD19" s="24"/>
      <c r="AE19" s="25"/>
      <c r="AF19" s="23">
        <v>0</v>
      </c>
      <c r="AG19" s="24"/>
      <c r="AH19" s="25"/>
      <c r="AI19" s="23">
        <v>0</v>
      </c>
      <c r="AJ19" s="24"/>
      <c r="AK19" s="25"/>
      <c r="AL19" s="23">
        <v>0</v>
      </c>
      <c r="AM19" s="24"/>
      <c r="AN19" s="25"/>
      <c r="AO19" s="23">
        <v>0</v>
      </c>
      <c r="AP19" s="24"/>
      <c r="AQ19" s="25"/>
      <c r="AR19" s="23">
        <v>0</v>
      </c>
      <c r="AS19" s="24"/>
      <c r="AT19" s="25"/>
      <c r="AU19" s="31"/>
      <c r="AV19" s="32"/>
      <c r="AW19" s="33"/>
      <c r="AX19" s="23">
        <v>0</v>
      </c>
      <c r="AY19" s="24"/>
      <c r="AZ19" s="25"/>
      <c r="BA19" s="23">
        <v>0</v>
      </c>
      <c r="BB19" s="24"/>
      <c r="BC19" s="25"/>
      <c r="BD19" s="23">
        <v>0</v>
      </c>
      <c r="BE19" s="24"/>
      <c r="BF19" s="26"/>
      <c r="BG19" s="15"/>
      <c r="BH19" s="15"/>
      <c r="BI19" s="15"/>
      <c r="BJ19" s="15"/>
      <c r="BK19" s="15"/>
      <c r="BL19" s="15"/>
      <c r="BM19" s="15"/>
      <c r="BN19" s="15"/>
      <c r="BO19" s="15"/>
    </row>
    <row r="20" spans="1:67" s="1" customFormat="1" ht="33.75" customHeight="1">
      <c r="A20" s="111"/>
      <c r="B20" s="105"/>
      <c r="C20" s="108" t="s">
        <v>110</v>
      </c>
      <c r="D20" s="109"/>
      <c r="E20" s="109"/>
      <c r="F20" s="109"/>
      <c r="G20" s="90"/>
      <c r="H20" s="27">
        <f>SUM(H10:J19)</f>
        <v>1278</v>
      </c>
      <c r="I20" s="28"/>
      <c r="J20" s="30"/>
      <c r="K20" s="27">
        <f>SUM(K10:M19)</f>
        <v>1256</v>
      </c>
      <c r="L20" s="28"/>
      <c r="M20" s="30"/>
      <c r="N20" s="27">
        <f>SUM(N10:P19)</f>
        <v>0</v>
      </c>
      <c r="O20" s="28"/>
      <c r="P20" s="30"/>
      <c r="Q20" s="27">
        <f>SUM(Q10:S19)</f>
        <v>0</v>
      </c>
      <c r="R20" s="28"/>
      <c r="S20" s="30"/>
      <c r="T20" s="27">
        <f>SUM(T10:V19)</f>
        <v>0</v>
      </c>
      <c r="U20" s="28"/>
      <c r="V20" s="30"/>
      <c r="W20" s="27">
        <f>K20-(N20+Q20+T20)</f>
        <v>1256</v>
      </c>
      <c r="X20" s="28"/>
      <c r="Y20" s="30"/>
      <c r="Z20" s="27">
        <f>SUM(Z10:AB19)</f>
        <v>12159</v>
      </c>
      <c r="AA20" s="28"/>
      <c r="AB20" s="30"/>
      <c r="AC20" s="27">
        <f>SUM(AC10:AE19)</f>
        <v>1297</v>
      </c>
      <c r="AD20" s="28"/>
      <c r="AE20" s="30"/>
      <c r="AF20" s="27">
        <f>SUM(AF10:AH19)</f>
        <v>0</v>
      </c>
      <c r="AG20" s="28"/>
      <c r="AH20" s="30"/>
      <c r="AI20" s="27">
        <v>0</v>
      </c>
      <c r="AJ20" s="28"/>
      <c r="AK20" s="30"/>
      <c r="AL20" s="27">
        <f>SUM(AL10:AN19)</f>
        <v>0</v>
      </c>
      <c r="AM20" s="28"/>
      <c r="AN20" s="30"/>
      <c r="AO20" s="27">
        <f>SUM(AO10:AQ19)</f>
        <v>0</v>
      </c>
      <c r="AP20" s="28"/>
      <c r="AQ20" s="30"/>
      <c r="AR20" s="27">
        <f>SUM(AR10:AT19)</f>
        <v>1271</v>
      </c>
      <c r="AS20" s="28"/>
      <c r="AT20" s="30"/>
      <c r="AU20" s="27">
        <f>SUM(AU10:AW19)</f>
        <v>0</v>
      </c>
      <c r="AV20" s="28"/>
      <c r="AW20" s="30"/>
      <c r="AX20" s="27">
        <f>SUM(AX10:AZ19)</f>
        <v>0</v>
      </c>
      <c r="AY20" s="28"/>
      <c r="AZ20" s="30"/>
      <c r="BA20" s="27">
        <f>SUM(BA10:BC19)</f>
        <v>0</v>
      </c>
      <c r="BB20" s="28"/>
      <c r="BC20" s="30"/>
      <c r="BD20" s="27">
        <f>SUM(BD10:BF19)</f>
        <v>12251</v>
      </c>
      <c r="BE20" s="28"/>
      <c r="BF20" s="29"/>
      <c r="BG20" s="15"/>
      <c r="BH20" s="15"/>
      <c r="BI20" s="15"/>
      <c r="BJ20" s="15"/>
      <c r="BK20" s="15"/>
      <c r="BL20" s="15"/>
      <c r="BM20" s="15"/>
      <c r="BN20" s="15"/>
      <c r="BO20" s="15"/>
    </row>
    <row r="21" spans="1:67" s="1" customFormat="1" ht="33.75" customHeight="1">
      <c r="A21" s="111"/>
      <c r="B21" s="103" t="s">
        <v>35</v>
      </c>
      <c r="C21" s="106" t="s">
        <v>34</v>
      </c>
      <c r="D21" s="107"/>
      <c r="E21" s="107"/>
      <c r="F21" s="107"/>
      <c r="G21" s="87"/>
      <c r="H21" s="23">
        <v>12931</v>
      </c>
      <c r="I21" s="24"/>
      <c r="J21" s="25"/>
      <c r="K21" s="23">
        <v>12627</v>
      </c>
      <c r="L21" s="24"/>
      <c r="M21" s="25"/>
      <c r="N21" s="23">
        <v>50</v>
      </c>
      <c r="O21" s="24"/>
      <c r="P21" s="25"/>
      <c r="Q21" s="23">
        <v>9</v>
      </c>
      <c r="R21" s="24"/>
      <c r="S21" s="25"/>
      <c r="T21" s="23">
        <v>420</v>
      </c>
      <c r="U21" s="24"/>
      <c r="V21" s="25"/>
      <c r="W21" s="23">
        <f aca="true" t="shared" si="1" ref="W21:W30">K21-(N21+Q21+T21)</f>
        <v>12148</v>
      </c>
      <c r="X21" s="24"/>
      <c r="Y21" s="25"/>
      <c r="Z21" s="23">
        <v>350986</v>
      </c>
      <c r="AA21" s="24"/>
      <c r="AB21" s="25"/>
      <c r="AC21" s="23">
        <v>12487</v>
      </c>
      <c r="AD21" s="24"/>
      <c r="AE21" s="25"/>
      <c r="AF21" s="23">
        <v>49</v>
      </c>
      <c r="AG21" s="24"/>
      <c r="AH21" s="25"/>
      <c r="AI21" s="23">
        <v>9</v>
      </c>
      <c r="AJ21" s="24"/>
      <c r="AK21" s="25"/>
      <c r="AL21" s="23">
        <v>415</v>
      </c>
      <c r="AM21" s="24"/>
      <c r="AN21" s="25"/>
      <c r="AO21" s="23">
        <v>415</v>
      </c>
      <c r="AP21" s="24"/>
      <c r="AQ21" s="25"/>
      <c r="AR21" s="23">
        <v>11676</v>
      </c>
      <c r="AS21" s="24"/>
      <c r="AT21" s="25"/>
      <c r="AU21" s="23">
        <v>4</v>
      </c>
      <c r="AV21" s="24"/>
      <c r="AW21" s="25"/>
      <c r="AX21" s="23">
        <v>0</v>
      </c>
      <c r="AY21" s="24"/>
      <c r="AZ21" s="25"/>
      <c r="BA21" s="23">
        <v>0</v>
      </c>
      <c r="BB21" s="24"/>
      <c r="BC21" s="25"/>
      <c r="BD21" s="23">
        <v>345154</v>
      </c>
      <c r="BE21" s="24"/>
      <c r="BF21" s="26"/>
      <c r="BG21" s="15"/>
      <c r="BH21" s="15"/>
      <c r="BI21" s="15"/>
      <c r="BJ21" s="15"/>
      <c r="BK21" s="15"/>
      <c r="BL21" s="15"/>
      <c r="BM21" s="15"/>
      <c r="BN21" s="15"/>
      <c r="BO21" s="15"/>
    </row>
    <row r="22" spans="1:67" s="1" customFormat="1" ht="33.75" customHeight="1">
      <c r="A22" s="111"/>
      <c r="B22" s="104"/>
      <c r="C22" s="106" t="s">
        <v>9</v>
      </c>
      <c r="D22" s="107"/>
      <c r="E22" s="107"/>
      <c r="F22" s="107"/>
      <c r="G22" s="87"/>
      <c r="H22" s="23">
        <v>138083</v>
      </c>
      <c r="I22" s="24"/>
      <c r="J22" s="25"/>
      <c r="K22" s="23">
        <v>135823</v>
      </c>
      <c r="L22" s="24"/>
      <c r="M22" s="25"/>
      <c r="N22" s="23">
        <v>292</v>
      </c>
      <c r="O22" s="24"/>
      <c r="P22" s="25"/>
      <c r="Q22" s="23">
        <v>75</v>
      </c>
      <c r="R22" s="24"/>
      <c r="S22" s="25"/>
      <c r="T22" s="23">
        <v>5393</v>
      </c>
      <c r="U22" s="24"/>
      <c r="V22" s="25"/>
      <c r="W22" s="23">
        <f t="shared" si="1"/>
        <v>130063</v>
      </c>
      <c r="X22" s="24"/>
      <c r="Y22" s="25"/>
      <c r="Z22" s="23">
        <v>4388271</v>
      </c>
      <c r="AA22" s="24"/>
      <c r="AB22" s="25"/>
      <c r="AC22" s="23">
        <v>140952</v>
      </c>
      <c r="AD22" s="24"/>
      <c r="AE22" s="25"/>
      <c r="AF22" s="23">
        <v>294</v>
      </c>
      <c r="AG22" s="24"/>
      <c r="AH22" s="25"/>
      <c r="AI22" s="23">
        <v>82</v>
      </c>
      <c r="AJ22" s="24"/>
      <c r="AK22" s="25"/>
      <c r="AL22" s="23">
        <v>5733</v>
      </c>
      <c r="AM22" s="24"/>
      <c r="AN22" s="25"/>
      <c r="AO22" s="23">
        <v>5733</v>
      </c>
      <c r="AP22" s="24"/>
      <c r="AQ22" s="25"/>
      <c r="AR22" s="23">
        <v>132360</v>
      </c>
      <c r="AS22" s="24"/>
      <c r="AT22" s="25"/>
      <c r="AU22" s="31"/>
      <c r="AV22" s="32"/>
      <c r="AW22" s="33"/>
      <c r="AX22" s="23">
        <v>0</v>
      </c>
      <c r="AY22" s="24"/>
      <c r="AZ22" s="25"/>
      <c r="BA22" s="23">
        <v>0</v>
      </c>
      <c r="BB22" s="24"/>
      <c r="BC22" s="25"/>
      <c r="BD22" s="23">
        <v>4425166</v>
      </c>
      <c r="BE22" s="24"/>
      <c r="BF22" s="26"/>
      <c r="BG22" s="15"/>
      <c r="BH22" s="15"/>
      <c r="BI22" s="15"/>
      <c r="BJ22" s="15"/>
      <c r="BK22" s="15"/>
      <c r="BL22" s="15"/>
      <c r="BM22" s="15"/>
      <c r="BN22" s="15"/>
      <c r="BO22" s="15"/>
    </row>
    <row r="23" spans="1:67" s="1" customFormat="1" ht="33.75" customHeight="1">
      <c r="A23" s="111"/>
      <c r="B23" s="104"/>
      <c r="C23" s="106" t="s">
        <v>1</v>
      </c>
      <c r="D23" s="107"/>
      <c r="E23" s="107"/>
      <c r="F23" s="107"/>
      <c r="G23" s="87"/>
      <c r="H23" s="23">
        <v>153164</v>
      </c>
      <c r="I23" s="24"/>
      <c r="J23" s="25"/>
      <c r="K23" s="23">
        <v>148627</v>
      </c>
      <c r="L23" s="24"/>
      <c r="M23" s="25"/>
      <c r="N23" s="23">
        <v>626</v>
      </c>
      <c r="O23" s="24"/>
      <c r="P23" s="25"/>
      <c r="Q23" s="23">
        <v>139</v>
      </c>
      <c r="R23" s="24"/>
      <c r="S23" s="25"/>
      <c r="T23" s="23">
        <v>5424</v>
      </c>
      <c r="U23" s="24"/>
      <c r="V23" s="25"/>
      <c r="W23" s="23">
        <f t="shared" si="1"/>
        <v>142438</v>
      </c>
      <c r="X23" s="24"/>
      <c r="Y23" s="25"/>
      <c r="Z23" s="23">
        <v>5618881</v>
      </c>
      <c r="AA23" s="24"/>
      <c r="AB23" s="25"/>
      <c r="AC23" s="23">
        <v>146935</v>
      </c>
      <c r="AD23" s="24"/>
      <c r="AE23" s="25"/>
      <c r="AF23" s="23">
        <v>611</v>
      </c>
      <c r="AG23" s="24"/>
      <c r="AH23" s="25"/>
      <c r="AI23" s="23">
        <v>141</v>
      </c>
      <c r="AJ23" s="24"/>
      <c r="AK23" s="25"/>
      <c r="AL23" s="23">
        <v>5376</v>
      </c>
      <c r="AM23" s="24"/>
      <c r="AN23" s="25"/>
      <c r="AO23" s="23">
        <v>5376</v>
      </c>
      <c r="AP23" s="24"/>
      <c r="AQ23" s="25"/>
      <c r="AR23" s="23">
        <v>135887</v>
      </c>
      <c r="AS23" s="24"/>
      <c r="AT23" s="25"/>
      <c r="AU23" s="31"/>
      <c r="AV23" s="32"/>
      <c r="AW23" s="33"/>
      <c r="AX23" s="23">
        <v>2</v>
      </c>
      <c r="AY23" s="24"/>
      <c r="AZ23" s="25"/>
      <c r="BA23" s="23">
        <v>0</v>
      </c>
      <c r="BB23" s="24"/>
      <c r="BC23" s="25"/>
      <c r="BD23" s="23">
        <v>5474721</v>
      </c>
      <c r="BE23" s="24"/>
      <c r="BF23" s="26"/>
      <c r="BG23" s="15"/>
      <c r="BH23" s="15"/>
      <c r="BI23" s="15"/>
      <c r="BJ23" s="15"/>
      <c r="BK23" s="15"/>
      <c r="BL23" s="15"/>
      <c r="BM23" s="15"/>
      <c r="BN23" s="15"/>
      <c r="BO23" s="15"/>
    </row>
    <row r="24" spans="1:67" s="1" customFormat="1" ht="33.75" customHeight="1">
      <c r="A24" s="111"/>
      <c r="B24" s="104"/>
      <c r="C24" s="85" t="s">
        <v>2</v>
      </c>
      <c r="D24" s="86"/>
      <c r="E24" s="86"/>
      <c r="F24" s="86"/>
      <c r="G24" s="87"/>
      <c r="H24" s="23">
        <v>74054</v>
      </c>
      <c r="I24" s="24"/>
      <c r="J24" s="25"/>
      <c r="K24" s="23">
        <v>72684</v>
      </c>
      <c r="L24" s="24"/>
      <c r="M24" s="25"/>
      <c r="N24" s="23">
        <v>135</v>
      </c>
      <c r="O24" s="24"/>
      <c r="P24" s="25"/>
      <c r="Q24" s="23">
        <v>75</v>
      </c>
      <c r="R24" s="24"/>
      <c r="S24" s="25"/>
      <c r="T24" s="23">
        <v>3156</v>
      </c>
      <c r="U24" s="24"/>
      <c r="V24" s="25"/>
      <c r="W24" s="23">
        <f t="shared" si="1"/>
        <v>69318</v>
      </c>
      <c r="X24" s="24"/>
      <c r="Y24" s="25"/>
      <c r="Z24" s="23">
        <v>3125280</v>
      </c>
      <c r="AA24" s="24"/>
      <c r="AB24" s="25"/>
      <c r="AC24" s="23">
        <v>72179</v>
      </c>
      <c r="AD24" s="24"/>
      <c r="AE24" s="25"/>
      <c r="AF24" s="23">
        <v>132</v>
      </c>
      <c r="AG24" s="24"/>
      <c r="AH24" s="25"/>
      <c r="AI24" s="23">
        <v>80</v>
      </c>
      <c r="AJ24" s="24"/>
      <c r="AK24" s="25"/>
      <c r="AL24" s="23">
        <v>3248</v>
      </c>
      <c r="AM24" s="24"/>
      <c r="AN24" s="25"/>
      <c r="AO24" s="23">
        <v>3248</v>
      </c>
      <c r="AP24" s="24"/>
      <c r="AQ24" s="25"/>
      <c r="AR24" s="23">
        <v>67119</v>
      </c>
      <c r="AS24" s="24"/>
      <c r="AT24" s="25"/>
      <c r="AU24" s="31"/>
      <c r="AV24" s="32"/>
      <c r="AW24" s="33"/>
      <c r="AX24" s="23">
        <v>0</v>
      </c>
      <c r="AY24" s="24"/>
      <c r="AZ24" s="25"/>
      <c r="BA24" s="23">
        <v>0</v>
      </c>
      <c r="BB24" s="24"/>
      <c r="BC24" s="25"/>
      <c r="BD24" s="23">
        <v>3084527</v>
      </c>
      <c r="BE24" s="24"/>
      <c r="BF24" s="26"/>
      <c r="BG24" s="15"/>
      <c r="BH24" s="15"/>
      <c r="BI24" s="15"/>
      <c r="BJ24" s="15"/>
      <c r="BK24" s="15"/>
      <c r="BL24" s="15"/>
      <c r="BM24" s="15"/>
      <c r="BN24" s="15"/>
      <c r="BO24" s="15"/>
    </row>
    <row r="25" spans="1:67" s="1" customFormat="1" ht="33.75" customHeight="1">
      <c r="A25" s="111"/>
      <c r="B25" s="104"/>
      <c r="C25" s="85" t="s">
        <v>3</v>
      </c>
      <c r="D25" s="86"/>
      <c r="E25" s="86"/>
      <c r="F25" s="86"/>
      <c r="G25" s="87"/>
      <c r="H25" s="23">
        <v>34052</v>
      </c>
      <c r="I25" s="24"/>
      <c r="J25" s="25"/>
      <c r="K25" s="23">
        <v>33108</v>
      </c>
      <c r="L25" s="24"/>
      <c r="M25" s="25"/>
      <c r="N25" s="23">
        <v>138</v>
      </c>
      <c r="O25" s="24"/>
      <c r="P25" s="25"/>
      <c r="Q25" s="23">
        <v>62</v>
      </c>
      <c r="R25" s="24"/>
      <c r="S25" s="25"/>
      <c r="T25" s="23">
        <v>1506</v>
      </c>
      <c r="U25" s="24"/>
      <c r="V25" s="25"/>
      <c r="W25" s="23">
        <f t="shared" si="1"/>
        <v>31402</v>
      </c>
      <c r="X25" s="24"/>
      <c r="Y25" s="25"/>
      <c r="Z25" s="23">
        <v>1641117</v>
      </c>
      <c r="AA25" s="24"/>
      <c r="AB25" s="25"/>
      <c r="AC25" s="23">
        <v>31530</v>
      </c>
      <c r="AD25" s="24"/>
      <c r="AE25" s="25"/>
      <c r="AF25" s="23">
        <v>138</v>
      </c>
      <c r="AG25" s="24"/>
      <c r="AH25" s="25"/>
      <c r="AI25" s="23">
        <v>56</v>
      </c>
      <c r="AJ25" s="24"/>
      <c r="AK25" s="25"/>
      <c r="AL25" s="23">
        <v>1447</v>
      </c>
      <c r="AM25" s="24"/>
      <c r="AN25" s="25"/>
      <c r="AO25" s="23">
        <v>1447</v>
      </c>
      <c r="AP25" s="24"/>
      <c r="AQ25" s="25"/>
      <c r="AR25" s="23">
        <v>28819</v>
      </c>
      <c r="AS25" s="24"/>
      <c r="AT25" s="25"/>
      <c r="AU25" s="31"/>
      <c r="AV25" s="32"/>
      <c r="AW25" s="33"/>
      <c r="AX25" s="23">
        <v>0</v>
      </c>
      <c r="AY25" s="24"/>
      <c r="AZ25" s="25"/>
      <c r="BA25" s="23">
        <v>0</v>
      </c>
      <c r="BB25" s="24"/>
      <c r="BC25" s="25"/>
      <c r="BD25" s="23">
        <v>1575139</v>
      </c>
      <c r="BE25" s="24"/>
      <c r="BF25" s="26"/>
      <c r="BG25" s="15"/>
      <c r="BH25" s="15"/>
      <c r="BI25" s="15"/>
      <c r="BJ25" s="15"/>
      <c r="BK25" s="15"/>
      <c r="BL25" s="15"/>
      <c r="BM25" s="15"/>
      <c r="BN25" s="15"/>
      <c r="BO25" s="15"/>
    </row>
    <row r="26" spans="1:67" s="1" customFormat="1" ht="33.75" customHeight="1">
      <c r="A26" s="111"/>
      <c r="B26" s="104"/>
      <c r="C26" s="85" t="s">
        <v>4</v>
      </c>
      <c r="D26" s="86"/>
      <c r="E26" s="86"/>
      <c r="F26" s="86"/>
      <c r="G26" s="87"/>
      <c r="H26" s="23">
        <v>11209</v>
      </c>
      <c r="I26" s="24"/>
      <c r="J26" s="25"/>
      <c r="K26" s="23">
        <v>11092</v>
      </c>
      <c r="L26" s="24"/>
      <c r="M26" s="25"/>
      <c r="N26" s="23">
        <v>16</v>
      </c>
      <c r="O26" s="24"/>
      <c r="P26" s="25"/>
      <c r="Q26" s="23">
        <v>8</v>
      </c>
      <c r="R26" s="24"/>
      <c r="S26" s="25"/>
      <c r="T26" s="23">
        <v>508</v>
      </c>
      <c r="U26" s="24"/>
      <c r="V26" s="25"/>
      <c r="W26" s="23">
        <f t="shared" si="1"/>
        <v>10560</v>
      </c>
      <c r="X26" s="24"/>
      <c r="Y26" s="25"/>
      <c r="Z26" s="23">
        <v>614707</v>
      </c>
      <c r="AA26" s="24"/>
      <c r="AB26" s="25"/>
      <c r="AC26" s="23">
        <v>11583</v>
      </c>
      <c r="AD26" s="24"/>
      <c r="AE26" s="25"/>
      <c r="AF26" s="23">
        <v>17</v>
      </c>
      <c r="AG26" s="24"/>
      <c r="AH26" s="25"/>
      <c r="AI26" s="23">
        <v>8</v>
      </c>
      <c r="AJ26" s="24"/>
      <c r="AK26" s="25"/>
      <c r="AL26" s="23">
        <v>566</v>
      </c>
      <c r="AM26" s="24"/>
      <c r="AN26" s="25"/>
      <c r="AO26" s="23">
        <v>566</v>
      </c>
      <c r="AP26" s="24"/>
      <c r="AQ26" s="25"/>
      <c r="AR26" s="23">
        <v>10830</v>
      </c>
      <c r="AS26" s="24"/>
      <c r="AT26" s="25"/>
      <c r="AU26" s="31"/>
      <c r="AV26" s="32"/>
      <c r="AW26" s="33"/>
      <c r="AX26" s="23">
        <v>0</v>
      </c>
      <c r="AY26" s="24"/>
      <c r="AZ26" s="25"/>
      <c r="BA26" s="23">
        <v>0</v>
      </c>
      <c r="BB26" s="24"/>
      <c r="BC26" s="25"/>
      <c r="BD26" s="23">
        <v>623948</v>
      </c>
      <c r="BE26" s="24"/>
      <c r="BF26" s="26"/>
      <c r="BG26" s="15"/>
      <c r="BH26" s="15"/>
      <c r="BI26" s="15"/>
      <c r="BJ26" s="15"/>
      <c r="BK26" s="15"/>
      <c r="BL26" s="15"/>
      <c r="BM26" s="15"/>
      <c r="BN26" s="15"/>
      <c r="BO26" s="15"/>
    </row>
    <row r="27" spans="1:67" s="1" customFormat="1" ht="33.75" customHeight="1">
      <c r="A27" s="111"/>
      <c r="B27" s="104"/>
      <c r="C27" s="85" t="s">
        <v>5</v>
      </c>
      <c r="D27" s="86"/>
      <c r="E27" s="86"/>
      <c r="F27" s="86"/>
      <c r="G27" s="87"/>
      <c r="H27" s="23">
        <v>4232</v>
      </c>
      <c r="I27" s="24"/>
      <c r="J27" s="25"/>
      <c r="K27" s="23">
        <v>3977</v>
      </c>
      <c r="L27" s="24"/>
      <c r="M27" s="25"/>
      <c r="N27" s="23">
        <v>16</v>
      </c>
      <c r="O27" s="24"/>
      <c r="P27" s="25"/>
      <c r="Q27" s="23">
        <v>0</v>
      </c>
      <c r="R27" s="24"/>
      <c r="S27" s="25"/>
      <c r="T27" s="23">
        <v>194</v>
      </c>
      <c r="U27" s="24"/>
      <c r="V27" s="25"/>
      <c r="W27" s="23">
        <f t="shared" si="1"/>
        <v>3767</v>
      </c>
      <c r="X27" s="24"/>
      <c r="Y27" s="25"/>
      <c r="Z27" s="23">
        <v>257765</v>
      </c>
      <c r="AA27" s="24"/>
      <c r="AB27" s="25"/>
      <c r="AC27" s="23">
        <v>4030</v>
      </c>
      <c r="AD27" s="24"/>
      <c r="AE27" s="25"/>
      <c r="AF27" s="23">
        <v>16</v>
      </c>
      <c r="AG27" s="24"/>
      <c r="AH27" s="25"/>
      <c r="AI27" s="23">
        <v>0</v>
      </c>
      <c r="AJ27" s="24"/>
      <c r="AK27" s="25"/>
      <c r="AL27" s="23">
        <v>193</v>
      </c>
      <c r="AM27" s="24"/>
      <c r="AN27" s="25"/>
      <c r="AO27" s="23">
        <v>193</v>
      </c>
      <c r="AP27" s="24"/>
      <c r="AQ27" s="25"/>
      <c r="AR27" s="23">
        <v>3503</v>
      </c>
      <c r="AS27" s="24"/>
      <c r="AT27" s="25"/>
      <c r="AU27" s="31"/>
      <c r="AV27" s="32"/>
      <c r="AW27" s="33"/>
      <c r="AX27" s="23">
        <v>0</v>
      </c>
      <c r="AY27" s="24"/>
      <c r="AZ27" s="25"/>
      <c r="BA27" s="23">
        <v>0</v>
      </c>
      <c r="BB27" s="24"/>
      <c r="BC27" s="25"/>
      <c r="BD27" s="23">
        <v>248014</v>
      </c>
      <c r="BE27" s="24"/>
      <c r="BF27" s="26"/>
      <c r="BG27" s="15"/>
      <c r="BH27" s="15"/>
      <c r="BI27" s="15"/>
      <c r="BJ27" s="15"/>
      <c r="BK27" s="15"/>
      <c r="BL27" s="15"/>
      <c r="BM27" s="15"/>
      <c r="BN27" s="15"/>
      <c r="BO27" s="15"/>
    </row>
    <row r="28" spans="1:67" s="1" customFormat="1" ht="33.75" customHeight="1">
      <c r="A28" s="111"/>
      <c r="B28" s="104"/>
      <c r="C28" s="85" t="s">
        <v>6</v>
      </c>
      <c r="D28" s="86"/>
      <c r="E28" s="86"/>
      <c r="F28" s="86"/>
      <c r="G28" s="87"/>
      <c r="H28" s="23">
        <v>3690</v>
      </c>
      <c r="I28" s="24"/>
      <c r="J28" s="25"/>
      <c r="K28" s="23">
        <v>3580</v>
      </c>
      <c r="L28" s="24"/>
      <c r="M28" s="25"/>
      <c r="N28" s="23">
        <v>9</v>
      </c>
      <c r="O28" s="24"/>
      <c r="P28" s="25"/>
      <c r="Q28" s="23">
        <v>1</v>
      </c>
      <c r="R28" s="24"/>
      <c r="S28" s="25"/>
      <c r="T28" s="23">
        <v>182</v>
      </c>
      <c r="U28" s="24"/>
      <c r="V28" s="25"/>
      <c r="W28" s="23">
        <f t="shared" si="1"/>
        <v>3388</v>
      </c>
      <c r="X28" s="24"/>
      <c r="Y28" s="25"/>
      <c r="Z28" s="23">
        <v>261470</v>
      </c>
      <c r="AA28" s="24"/>
      <c r="AB28" s="25"/>
      <c r="AC28" s="23">
        <v>3605</v>
      </c>
      <c r="AD28" s="24"/>
      <c r="AE28" s="25"/>
      <c r="AF28" s="23">
        <v>7</v>
      </c>
      <c r="AG28" s="24"/>
      <c r="AH28" s="25"/>
      <c r="AI28" s="23">
        <v>1</v>
      </c>
      <c r="AJ28" s="24"/>
      <c r="AK28" s="25"/>
      <c r="AL28" s="23">
        <v>189</v>
      </c>
      <c r="AM28" s="24"/>
      <c r="AN28" s="25"/>
      <c r="AO28" s="23">
        <v>189</v>
      </c>
      <c r="AP28" s="24"/>
      <c r="AQ28" s="25"/>
      <c r="AR28" s="23">
        <v>3266</v>
      </c>
      <c r="AS28" s="24"/>
      <c r="AT28" s="25"/>
      <c r="AU28" s="31"/>
      <c r="AV28" s="32"/>
      <c r="AW28" s="33"/>
      <c r="AX28" s="23">
        <v>0</v>
      </c>
      <c r="AY28" s="24"/>
      <c r="AZ28" s="25"/>
      <c r="BA28" s="23">
        <v>0</v>
      </c>
      <c r="BB28" s="24"/>
      <c r="BC28" s="25"/>
      <c r="BD28" s="23">
        <v>255577</v>
      </c>
      <c r="BE28" s="24"/>
      <c r="BF28" s="26"/>
      <c r="BG28" s="15"/>
      <c r="BH28" s="15"/>
      <c r="BI28" s="15"/>
      <c r="BJ28" s="15"/>
      <c r="BK28" s="15"/>
      <c r="BL28" s="15"/>
      <c r="BM28" s="15"/>
      <c r="BN28" s="15"/>
      <c r="BO28" s="15"/>
    </row>
    <row r="29" spans="1:67" s="1" customFormat="1" ht="33.75" customHeight="1">
      <c r="A29" s="111"/>
      <c r="B29" s="104"/>
      <c r="C29" s="85" t="s">
        <v>7</v>
      </c>
      <c r="D29" s="86"/>
      <c r="E29" s="86"/>
      <c r="F29" s="86"/>
      <c r="G29" s="87"/>
      <c r="H29" s="23">
        <v>2996</v>
      </c>
      <c r="I29" s="24"/>
      <c r="J29" s="25"/>
      <c r="K29" s="23">
        <v>2888</v>
      </c>
      <c r="L29" s="24"/>
      <c r="M29" s="25"/>
      <c r="N29" s="23">
        <v>4</v>
      </c>
      <c r="O29" s="24"/>
      <c r="P29" s="25"/>
      <c r="Q29" s="23">
        <v>0</v>
      </c>
      <c r="R29" s="24"/>
      <c r="S29" s="25"/>
      <c r="T29" s="23">
        <v>147</v>
      </c>
      <c r="U29" s="24"/>
      <c r="V29" s="25"/>
      <c r="W29" s="23">
        <f t="shared" si="1"/>
        <v>2737</v>
      </c>
      <c r="X29" s="24"/>
      <c r="Y29" s="25"/>
      <c r="Z29" s="23">
        <v>240099</v>
      </c>
      <c r="AA29" s="24"/>
      <c r="AB29" s="25"/>
      <c r="AC29" s="23">
        <v>3085</v>
      </c>
      <c r="AD29" s="24"/>
      <c r="AE29" s="25"/>
      <c r="AF29" s="23">
        <v>3</v>
      </c>
      <c r="AG29" s="24"/>
      <c r="AH29" s="25"/>
      <c r="AI29" s="23">
        <v>0</v>
      </c>
      <c r="AJ29" s="24"/>
      <c r="AK29" s="25"/>
      <c r="AL29" s="23">
        <v>149</v>
      </c>
      <c r="AM29" s="24"/>
      <c r="AN29" s="25"/>
      <c r="AO29" s="23">
        <v>149</v>
      </c>
      <c r="AP29" s="24"/>
      <c r="AQ29" s="25"/>
      <c r="AR29" s="23">
        <v>2785</v>
      </c>
      <c r="AS29" s="24"/>
      <c r="AT29" s="25"/>
      <c r="AU29" s="31"/>
      <c r="AV29" s="32"/>
      <c r="AW29" s="33"/>
      <c r="AX29" s="23">
        <v>0</v>
      </c>
      <c r="AY29" s="24"/>
      <c r="AZ29" s="25"/>
      <c r="BA29" s="23">
        <v>0</v>
      </c>
      <c r="BB29" s="24"/>
      <c r="BC29" s="25"/>
      <c r="BD29" s="23">
        <v>240747</v>
      </c>
      <c r="BE29" s="24"/>
      <c r="BF29" s="26"/>
      <c r="BG29" s="15"/>
      <c r="BH29" s="15"/>
      <c r="BI29" s="15"/>
      <c r="BJ29" s="15"/>
      <c r="BK29" s="15"/>
      <c r="BL29" s="15"/>
      <c r="BM29" s="15"/>
      <c r="BN29" s="15"/>
      <c r="BO29" s="15"/>
    </row>
    <row r="30" spans="1:67" s="1" customFormat="1" ht="33.75" customHeight="1">
      <c r="A30" s="111"/>
      <c r="B30" s="104"/>
      <c r="C30" s="85" t="s">
        <v>8</v>
      </c>
      <c r="D30" s="86"/>
      <c r="E30" s="86"/>
      <c r="F30" s="86"/>
      <c r="G30" s="87"/>
      <c r="H30" s="23">
        <v>119</v>
      </c>
      <c r="I30" s="24"/>
      <c r="J30" s="25"/>
      <c r="K30" s="23">
        <v>114</v>
      </c>
      <c r="L30" s="24"/>
      <c r="M30" s="25"/>
      <c r="N30" s="23">
        <v>1</v>
      </c>
      <c r="O30" s="24"/>
      <c r="P30" s="25"/>
      <c r="Q30" s="23">
        <v>0</v>
      </c>
      <c r="R30" s="24"/>
      <c r="S30" s="25"/>
      <c r="T30" s="23">
        <v>3</v>
      </c>
      <c r="U30" s="24"/>
      <c r="V30" s="25"/>
      <c r="W30" s="23">
        <f t="shared" si="1"/>
        <v>110</v>
      </c>
      <c r="X30" s="24"/>
      <c r="Y30" s="25"/>
      <c r="Z30" s="23">
        <v>12554</v>
      </c>
      <c r="AA30" s="24"/>
      <c r="AB30" s="25"/>
      <c r="AC30" s="23">
        <v>142</v>
      </c>
      <c r="AD30" s="24"/>
      <c r="AE30" s="25"/>
      <c r="AF30" s="23">
        <v>1</v>
      </c>
      <c r="AG30" s="24"/>
      <c r="AH30" s="25"/>
      <c r="AI30" s="23">
        <v>0</v>
      </c>
      <c r="AJ30" s="24"/>
      <c r="AK30" s="25"/>
      <c r="AL30" s="23">
        <v>3</v>
      </c>
      <c r="AM30" s="24"/>
      <c r="AN30" s="25"/>
      <c r="AO30" s="23">
        <v>3</v>
      </c>
      <c r="AP30" s="24"/>
      <c r="AQ30" s="25"/>
      <c r="AR30" s="23">
        <v>127</v>
      </c>
      <c r="AS30" s="24"/>
      <c r="AT30" s="25"/>
      <c r="AU30" s="31"/>
      <c r="AV30" s="32"/>
      <c r="AW30" s="33"/>
      <c r="AX30" s="23">
        <v>0</v>
      </c>
      <c r="AY30" s="24"/>
      <c r="AZ30" s="25"/>
      <c r="BA30" s="23">
        <v>0</v>
      </c>
      <c r="BB30" s="24"/>
      <c r="BC30" s="25"/>
      <c r="BD30" s="23">
        <v>13346</v>
      </c>
      <c r="BE30" s="24"/>
      <c r="BF30" s="26"/>
      <c r="BG30" s="15"/>
      <c r="BH30" s="15"/>
      <c r="BI30" s="15"/>
      <c r="BJ30" s="15"/>
      <c r="BK30" s="15"/>
      <c r="BL30" s="15"/>
      <c r="BM30" s="15"/>
      <c r="BN30" s="15"/>
      <c r="BO30" s="15"/>
    </row>
    <row r="31" spans="1:67" s="1" customFormat="1" ht="33.75" customHeight="1">
      <c r="A31" s="111"/>
      <c r="B31" s="105"/>
      <c r="C31" s="88" t="s">
        <v>111</v>
      </c>
      <c r="D31" s="89"/>
      <c r="E31" s="89"/>
      <c r="F31" s="89"/>
      <c r="G31" s="90"/>
      <c r="H31" s="27">
        <f>SUM(H21:J30)</f>
        <v>434530</v>
      </c>
      <c r="I31" s="28"/>
      <c r="J31" s="30"/>
      <c r="K31" s="27">
        <f>SUM(K21:M30)</f>
        <v>424520</v>
      </c>
      <c r="L31" s="28"/>
      <c r="M31" s="30"/>
      <c r="N31" s="27">
        <f>SUM(N21:P30)</f>
        <v>1287</v>
      </c>
      <c r="O31" s="28"/>
      <c r="P31" s="30"/>
      <c r="Q31" s="27">
        <f>SUM(Q21:S30)</f>
        <v>369</v>
      </c>
      <c r="R31" s="28"/>
      <c r="S31" s="30"/>
      <c r="T31" s="27">
        <f>SUM(T21:V30)</f>
        <v>16933</v>
      </c>
      <c r="U31" s="28"/>
      <c r="V31" s="30"/>
      <c r="W31" s="27">
        <f aca="true" t="shared" si="2" ref="W31:W41">K31-(N31+Q31+T31)</f>
        <v>405931</v>
      </c>
      <c r="X31" s="28"/>
      <c r="Y31" s="30"/>
      <c r="Z31" s="133">
        <f>SUM(Z21:AB30)</f>
        <v>16511130</v>
      </c>
      <c r="AA31" s="134"/>
      <c r="AB31" s="135"/>
      <c r="AC31" s="27">
        <f>SUM(AC21:AE30)</f>
        <v>426528</v>
      </c>
      <c r="AD31" s="28"/>
      <c r="AE31" s="30"/>
      <c r="AF31" s="27">
        <f>SUM(AF21:AH30)</f>
        <v>1268</v>
      </c>
      <c r="AG31" s="28"/>
      <c r="AH31" s="30"/>
      <c r="AI31" s="27">
        <f>SUM(AI21:AK30)</f>
        <v>377</v>
      </c>
      <c r="AJ31" s="28"/>
      <c r="AK31" s="30"/>
      <c r="AL31" s="27">
        <f>SUM(AL21:AN30)</f>
        <v>17319</v>
      </c>
      <c r="AM31" s="28"/>
      <c r="AN31" s="30"/>
      <c r="AO31" s="27">
        <f>SUM(AO21:AQ30)</f>
        <v>17319</v>
      </c>
      <c r="AP31" s="28"/>
      <c r="AQ31" s="30"/>
      <c r="AR31" s="27">
        <f>SUM(AR21:AT30)</f>
        <v>396372</v>
      </c>
      <c r="AS31" s="28"/>
      <c r="AT31" s="30"/>
      <c r="AU31" s="27">
        <f>SUM(AU21:AW30)</f>
        <v>4</v>
      </c>
      <c r="AV31" s="28"/>
      <c r="AW31" s="30"/>
      <c r="AX31" s="27">
        <f>SUM(AX21:AZ30)</f>
        <v>2</v>
      </c>
      <c r="AY31" s="28"/>
      <c r="AZ31" s="30"/>
      <c r="BA31" s="27">
        <f>SUM(BA21:BC30)</f>
        <v>0</v>
      </c>
      <c r="BB31" s="28"/>
      <c r="BC31" s="30"/>
      <c r="BD31" s="27">
        <f>SUM(BD21:BF30)</f>
        <v>16286339</v>
      </c>
      <c r="BE31" s="28"/>
      <c r="BF31" s="29"/>
      <c r="BG31" s="15"/>
      <c r="BH31" s="15"/>
      <c r="BI31" s="15"/>
      <c r="BJ31" s="15"/>
      <c r="BK31" s="15"/>
      <c r="BL31" s="15"/>
      <c r="BM31" s="15"/>
      <c r="BN31" s="15"/>
      <c r="BO31" s="15"/>
    </row>
    <row r="32" spans="1:67" s="1" customFormat="1" ht="33.75" customHeight="1">
      <c r="A32" s="112"/>
      <c r="B32" s="91" t="s">
        <v>135</v>
      </c>
      <c r="C32" s="92"/>
      <c r="D32" s="92"/>
      <c r="E32" s="92"/>
      <c r="F32" s="92"/>
      <c r="G32" s="93"/>
      <c r="H32" s="27">
        <f>SUM(H20)+SUM(H31)</f>
        <v>435808</v>
      </c>
      <c r="I32" s="28"/>
      <c r="J32" s="30"/>
      <c r="K32" s="27">
        <f>SUM(K20)+SUM(K31)</f>
        <v>425776</v>
      </c>
      <c r="L32" s="28"/>
      <c r="M32" s="30"/>
      <c r="N32" s="27">
        <f>SUM(N20)+SUM(N31)</f>
        <v>1287</v>
      </c>
      <c r="O32" s="28"/>
      <c r="P32" s="30"/>
      <c r="Q32" s="27">
        <f>SUM(Q20)+SUM(Q31)</f>
        <v>369</v>
      </c>
      <c r="R32" s="28"/>
      <c r="S32" s="30"/>
      <c r="T32" s="27">
        <f>SUM(T20)+SUM(T31)</f>
        <v>16933</v>
      </c>
      <c r="U32" s="28"/>
      <c r="V32" s="30"/>
      <c r="W32" s="27">
        <f t="shared" si="2"/>
        <v>407187</v>
      </c>
      <c r="X32" s="28"/>
      <c r="Y32" s="30"/>
      <c r="Z32" s="133">
        <f>SUM(Z20)+SUM(Z31)</f>
        <v>16523289</v>
      </c>
      <c r="AA32" s="134"/>
      <c r="AB32" s="135"/>
      <c r="AC32" s="27">
        <f>SUM(AC20)+SUM(AC31)</f>
        <v>427825</v>
      </c>
      <c r="AD32" s="28"/>
      <c r="AE32" s="30"/>
      <c r="AF32" s="27">
        <f>SUM(AF20)+SUM(AF31)</f>
        <v>1268</v>
      </c>
      <c r="AG32" s="28"/>
      <c r="AH32" s="30"/>
      <c r="AI32" s="27">
        <f>SUM(AI20)+SUM(AI31)</f>
        <v>377</v>
      </c>
      <c r="AJ32" s="28"/>
      <c r="AK32" s="30"/>
      <c r="AL32" s="27">
        <f>SUM(AL20)+SUM(AL31)</f>
        <v>17319</v>
      </c>
      <c r="AM32" s="28"/>
      <c r="AN32" s="30"/>
      <c r="AO32" s="27">
        <f>SUM(AO20)+SUM(AO31)</f>
        <v>17319</v>
      </c>
      <c r="AP32" s="28"/>
      <c r="AQ32" s="30"/>
      <c r="AR32" s="27">
        <f>SUM(AR20)+SUM(AR31)</f>
        <v>397643</v>
      </c>
      <c r="AS32" s="28"/>
      <c r="AT32" s="30"/>
      <c r="AU32" s="27">
        <f>SUM(AU20)+SUM(AU31)</f>
        <v>4</v>
      </c>
      <c r="AV32" s="28"/>
      <c r="AW32" s="30"/>
      <c r="AX32" s="27">
        <f>SUM(AX20)+SUM(AX31)</f>
        <v>2</v>
      </c>
      <c r="AY32" s="28"/>
      <c r="AZ32" s="30"/>
      <c r="BA32" s="27">
        <f>SUM(BA20)+SUM(BA31)</f>
        <v>0</v>
      </c>
      <c r="BB32" s="28"/>
      <c r="BC32" s="30"/>
      <c r="BD32" s="27">
        <f>SUM(BD20)+SUM(BD31)</f>
        <v>16298590</v>
      </c>
      <c r="BE32" s="28"/>
      <c r="BF32" s="29"/>
      <c r="BG32" s="15"/>
      <c r="BH32" s="15"/>
      <c r="BI32" s="15"/>
      <c r="BJ32" s="15"/>
      <c r="BK32" s="15"/>
      <c r="BL32" s="15"/>
      <c r="BM32" s="15"/>
      <c r="BN32" s="15"/>
      <c r="BO32" s="15"/>
    </row>
    <row r="33" spans="1:67" s="1" customFormat="1" ht="33.75" customHeight="1">
      <c r="A33" s="94" t="s">
        <v>69</v>
      </c>
      <c r="B33" s="97" t="s">
        <v>104</v>
      </c>
      <c r="C33" s="100" t="s">
        <v>133</v>
      </c>
      <c r="D33" s="114" t="s">
        <v>10</v>
      </c>
      <c r="E33" s="114"/>
      <c r="F33" s="114"/>
      <c r="G33" s="114"/>
      <c r="H33" s="24">
        <v>155</v>
      </c>
      <c r="I33" s="24"/>
      <c r="J33" s="25"/>
      <c r="K33" s="23">
        <v>144</v>
      </c>
      <c r="L33" s="24"/>
      <c r="M33" s="25"/>
      <c r="N33" s="23">
        <v>0</v>
      </c>
      <c r="O33" s="24"/>
      <c r="P33" s="25"/>
      <c r="Q33" s="23">
        <v>0</v>
      </c>
      <c r="R33" s="24"/>
      <c r="S33" s="25"/>
      <c r="T33" s="23">
        <v>0</v>
      </c>
      <c r="U33" s="24"/>
      <c r="V33" s="25"/>
      <c r="W33" s="23">
        <f t="shared" si="2"/>
        <v>144</v>
      </c>
      <c r="X33" s="24"/>
      <c r="Y33" s="25"/>
      <c r="Z33" s="23">
        <v>970</v>
      </c>
      <c r="AA33" s="24"/>
      <c r="AB33" s="25"/>
      <c r="AC33" s="23">
        <v>146</v>
      </c>
      <c r="AD33" s="24"/>
      <c r="AE33" s="25"/>
      <c r="AF33" s="23">
        <v>0</v>
      </c>
      <c r="AG33" s="24"/>
      <c r="AH33" s="25"/>
      <c r="AI33" s="23">
        <v>0</v>
      </c>
      <c r="AJ33" s="24"/>
      <c r="AK33" s="25"/>
      <c r="AL33" s="23">
        <v>0</v>
      </c>
      <c r="AM33" s="24"/>
      <c r="AN33" s="25"/>
      <c r="AO33" s="23">
        <v>0</v>
      </c>
      <c r="AP33" s="24"/>
      <c r="AQ33" s="25"/>
      <c r="AR33" s="23">
        <v>135</v>
      </c>
      <c r="AS33" s="24"/>
      <c r="AT33" s="25"/>
      <c r="AU33" s="23">
        <v>0</v>
      </c>
      <c r="AV33" s="24"/>
      <c r="AW33" s="25"/>
      <c r="AX33" s="23">
        <v>0</v>
      </c>
      <c r="AY33" s="24"/>
      <c r="AZ33" s="25"/>
      <c r="BA33" s="23">
        <v>0</v>
      </c>
      <c r="BB33" s="24"/>
      <c r="BC33" s="25"/>
      <c r="BD33" s="23">
        <v>964</v>
      </c>
      <c r="BE33" s="24"/>
      <c r="BF33" s="26"/>
      <c r="BG33" s="15"/>
      <c r="BH33" s="15"/>
      <c r="BI33" s="15"/>
      <c r="BJ33" s="15"/>
      <c r="BK33" s="15"/>
      <c r="BL33" s="15"/>
      <c r="BM33" s="15"/>
      <c r="BN33" s="15"/>
      <c r="BO33" s="15"/>
    </row>
    <row r="34" spans="1:67" s="1" customFormat="1" ht="33.75" customHeight="1">
      <c r="A34" s="95"/>
      <c r="B34" s="98"/>
      <c r="C34" s="101"/>
      <c r="D34" s="114" t="s">
        <v>11</v>
      </c>
      <c r="E34" s="114"/>
      <c r="F34" s="114"/>
      <c r="G34" s="114"/>
      <c r="H34" s="24">
        <v>2243</v>
      </c>
      <c r="I34" s="24"/>
      <c r="J34" s="25"/>
      <c r="K34" s="23">
        <v>2186</v>
      </c>
      <c r="L34" s="24"/>
      <c r="M34" s="25"/>
      <c r="N34" s="23">
        <v>0</v>
      </c>
      <c r="O34" s="24"/>
      <c r="P34" s="25"/>
      <c r="Q34" s="23">
        <v>0</v>
      </c>
      <c r="R34" s="24"/>
      <c r="S34" s="25"/>
      <c r="T34" s="23">
        <v>0</v>
      </c>
      <c r="U34" s="24"/>
      <c r="V34" s="25"/>
      <c r="W34" s="23">
        <f t="shared" si="2"/>
        <v>2186</v>
      </c>
      <c r="X34" s="24"/>
      <c r="Y34" s="25"/>
      <c r="Z34" s="23">
        <v>20320</v>
      </c>
      <c r="AA34" s="24"/>
      <c r="AB34" s="25"/>
      <c r="AC34" s="23">
        <v>2067</v>
      </c>
      <c r="AD34" s="24"/>
      <c r="AE34" s="25"/>
      <c r="AF34" s="23">
        <v>0</v>
      </c>
      <c r="AG34" s="24"/>
      <c r="AH34" s="25"/>
      <c r="AI34" s="23">
        <v>0</v>
      </c>
      <c r="AJ34" s="24"/>
      <c r="AK34" s="25"/>
      <c r="AL34" s="23">
        <v>0</v>
      </c>
      <c r="AM34" s="24"/>
      <c r="AN34" s="25"/>
      <c r="AO34" s="23">
        <v>0</v>
      </c>
      <c r="AP34" s="24"/>
      <c r="AQ34" s="25"/>
      <c r="AR34" s="23">
        <v>2011</v>
      </c>
      <c r="AS34" s="24"/>
      <c r="AT34" s="25"/>
      <c r="AU34" s="23">
        <v>0</v>
      </c>
      <c r="AV34" s="24"/>
      <c r="AW34" s="25"/>
      <c r="AX34" s="23">
        <v>6</v>
      </c>
      <c r="AY34" s="24"/>
      <c r="AZ34" s="25"/>
      <c r="BA34" s="23">
        <v>0</v>
      </c>
      <c r="BB34" s="24"/>
      <c r="BC34" s="25"/>
      <c r="BD34" s="23">
        <v>19243</v>
      </c>
      <c r="BE34" s="24"/>
      <c r="BF34" s="26"/>
      <c r="BG34" s="15"/>
      <c r="BH34" s="15"/>
      <c r="BI34" s="15"/>
      <c r="BJ34" s="15"/>
      <c r="BK34" s="15"/>
      <c r="BL34" s="15"/>
      <c r="BM34" s="15"/>
      <c r="BN34" s="15"/>
      <c r="BO34" s="15"/>
    </row>
    <row r="35" spans="1:67" s="1" customFormat="1" ht="33.75" customHeight="1">
      <c r="A35" s="95"/>
      <c r="B35" s="98"/>
      <c r="C35" s="101"/>
      <c r="D35" s="114" t="s">
        <v>134</v>
      </c>
      <c r="E35" s="114"/>
      <c r="F35" s="114"/>
      <c r="G35" s="114"/>
      <c r="H35" s="24">
        <v>1618</v>
      </c>
      <c r="I35" s="24"/>
      <c r="J35" s="25"/>
      <c r="K35" s="23">
        <v>1583</v>
      </c>
      <c r="L35" s="24"/>
      <c r="M35" s="25"/>
      <c r="N35" s="23">
        <v>0</v>
      </c>
      <c r="O35" s="24"/>
      <c r="P35" s="25"/>
      <c r="Q35" s="23">
        <v>0</v>
      </c>
      <c r="R35" s="24"/>
      <c r="S35" s="25"/>
      <c r="T35" s="23">
        <v>0</v>
      </c>
      <c r="U35" s="24"/>
      <c r="V35" s="25"/>
      <c r="W35" s="23">
        <f t="shared" si="2"/>
        <v>1583</v>
      </c>
      <c r="X35" s="24"/>
      <c r="Y35" s="25"/>
      <c r="Z35" s="23">
        <v>19564</v>
      </c>
      <c r="AA35" s="24"/>
      <c r="AB35" s="25"/>
      <c r="AC35" s="23">
        <v>1568</v>
      </c>
      <c r="AD35" s="24"/>
      <c r="AE35" s="25"/>
      <c r="AF35" s="23">
        <v>0</v>
      </c>
      <c r="AG35" s="24"/>
      <c r="AH35" s="25"/>
      <c r="AI35" s="23">
        <v>0</v>
      </c>
      <c r="AJ35" s="24"/>
      <c r="AK35" s="25"/>
      <c r="AL35" s="23">
        <v>0</v>
      </c>
      <c r="AM35" s="24"/>
      <c r="AN35" s="25"/>
      <c r="AO35" s="23">
        <v>0</v>
      </c>
      <c r="AP35" s="24"/>
      <c r="AQ35" s="25"/>
      <c r="AR35" s="23">
        <v>1535</v>
      </c>
      <c r="AS35" s="24"/>
      <c r="AT35" s="25"/>
      <c r="AU35" s="23">
        <v>0</v>
      </c>
      <c r="AV35" s="24"/>
      <c r="AW35" s="25"/>
      <c r="AX35" s="23">
        <v>22</v>
      </c>
      <c r="AY35" s="24"/>
      <c r="AZ35" s="25"/>
      <c r="BA35" s="23">
        <v>0</v>
      </c>
      <c r="BB35" s="24"/>
      <c r="BC35" s="25"/>
      <c r="BD35" s="23">
        <v>19074</v>
      </c>
      <c r="BE35" s="24"/>
      <c r="BF35" s="26"/>
      <c r="BG35" s="15"/>
      <c r="BH35" s="15"/>
      <c r="BI35" s="15"/>
      <c r="BJ35" s="15"/>
      <c r="BK35" s="15"/>
      <c r="BL35" s="15"/>
      <c r="BM35" s="15"/>
      <c r="BN35" s="15"/>
      <c r="BO35" s="15"/>
    </row>
    <row r="36" spans="1:67" s="1" customFormat="1" ht="33.75" customHeight="1">
      <c r="A36" s="95"/>
      <c r="B36" s="98"/>
      <c r="C36" s="101"/>
      <c r="D36" s="114" t="s">
        <v>12</v>
      </c>
      <c r="E36" s="114"/>
      <c r="F36" s="114"/>
      <c r="G36" s="114"/>
      <c r="H36" s="24">
        <v>1426</v>
      </c>
      <c r="I36" s="24"/>
      <c r="J36" s="25"/>
      <c r="K36" s="23">
        <v>1389</v>
      </c>
      <c r="L36" s="24"/>
      <c r="M36" s="25"/>
      <c r="N36" s="23">
        <v>0</v>
      </c>
      <c r="O36" s="24"/>
      <c r="P36" s="25"/>
      <c r="Q36" s="23">
        <v>0</v>
      </c>
      <c r="R36" s="24"/>
      <c r="S36" s="25"/>
      <c r="T36" s="23">
        <v>0</v>
      </c>
      <c r="U36" s="24"/>
      <c r="V36" s="25"/>
      <c r="W36" s="23">
        <f t="shared" si="2"/>
        <v>1389</v>
      </c>
      <c r="X36" s="24"/>
      <c r="Y36" s="25"/>
      <c r="Z36" s="23">
        <v>21701</v>
      </c>
      <c r="AA36" s="24"/>
      <c r="AB36" s="25"/>
      <c r="AC36" s="23">
        <v>1160</v>
      </c>
      <c r="AD36" s="24"/>
      <c r="AE36" s="25"/>
      <c r="AF36" s="23">
        <v>0</v>
      </c>
      <c r="AG36" s="24"/>
      <c r="AH36" s="25"/>
      <c r="AI36" s="23">
        <v>0</v>
      </c>
      <c r="AJ36" s="24"/>
      <c r="AK36" s="25"/>
      <c r="AL36" s="23">
        <v>0</v>
      </c>
      <c r="AM36" s="24"/>
      <c r="AN36" s="25"/>
      <c r="AO36" s="23">
        <v>0</v>
      </c>
      <c r="AP36" s="24"/>
      <c r="AQ36" s="25"/>
      <c r="AR36" s="23">
        <v>1123</v>
      </c>
      <c r="AS36" s="24"/>
      <c r="AT36" s="25"/>
      <c r="AU36" s="23">
        <v>0</v>
      </c>
      <c r="AV36" s="24"/>
      <c r="AW36" s="25"/>
      <c r="AX36" s="23">
        <v>1</v>
      </c>
      <c r="AY36" s="24"/>
      <c r="AZ36" s="25"/>
      <c r="BA36" s="23">
        <v>0</v>
      </c>
      <c r="BB36" s="24"/>
      <c r="BC36" s="25"/>
      <c r="BD36" s="23">
        <v>19911</v>
      </c>
      <c r="BE36" s="24"/>
      <c r="BF36" s="26"/>
      <c r="BG36" s="15"/>
      <c r="BH36" s="15"/>
      <c r="BI36" s="15"/>
      <c r="BJ36" s="15"/>
      <c r="BK36" s="15"/>
      <c r="BL36" s="15"/>
      <c r="BM36" s="15"/>
      <c r="BN36" s="15"/>
      <c r="BO36" s="15"/>
    </row>
    <row r="37" spans="1:67" s="1" customFormat="1" ht="33.75" customHeight="1">
      <c r="A37" s="95"/>
      <c r="B37" s="98"/>
      <c r="C37" s="101"/>
      <c r="D37" s="114" t="s">
        <v>70</v>
      </c>
      <c r="E37" s="114"/>
      <c r="F37" s="114"/>
      <c r="G37" s="114"/>
      <c r="H37" s="24">
        <v>154</v>
      </c>
      <c r="I37" s="24"/>
      <c r="J37" s="25"/>
      <c r="K37" s="23">
        <v>152</v>
      </c>
      <c r="L37" s="24"/>
      <c r="M37" s="25"/>
      <c r="N37" s="23">
        <v>0</v>
      </c>
      <c r="O37" s="24"/>
      <c r="P37" s="25"/>
      <c r="Q37" s="23">
        <v>0</v>
      </c>
      <c r="R37" s="24"/>
      <c r="S37" s="25"/>
      <c r="T37" s="23">
        <v>0</v>
      </c>
      <c r="U37" s="24"/>
      <c r="V37" s="25"/>
      <c r="W37" s="23">
        <f t="shared" si="2"/>
        <v>152</v>
      </c>
      <c r="X37" s="24"/>
      <c r="Y37" s="25"/>
      <c r="Z37" s="23">
        <v>2934</v>
      </c>
      <c r="AA37" s="24"/>
      <c r="AB37" s="25"/>
      <c r="AC37" s="23">
        <v>125</v>
      </c>
      <c r="AD37" s="24"/>
      <c r="AE37" s="25"/>
      <c r="AF37" s="23">
        <v>0</v>
      </c>
      <c r="AG37" s="24"/>
      <c r="AH37" s="25"/>
      <c r="AI37" s="23">
        <v>0</v>
      </c>
      <c r="AJ37" s="24"/>
      <c r="AK37" s="25"/>
      <c r="AL37" s="23">
        <v>0</v>
      </c>
      <c r="AM37" s="24"/>
      <c r="AN37" s="25"/>
      <c r="AO37" s="23">
        <v>0</v>
      </c>
      <c r="AP37" s="24"/>
      <c r="AQ37" s="25"/>
      <c r="AR37" s="23">
        <v>123</v>
      </c>
      <c r="AS37" s="24"/>
      <c r="AT37" s="25"/>
      <c r="AU37" s="23">
        <v>0</v>
      </c>
      <c r="AV37" s="24"/>
      <c r="AW37" s="25"/>
      <c r="AX37" s="23">
        <v>0</v>
      </c>
      <c r="AY37" s="24"/>
      <c r="AZ37" s="25"/>
      <c r="BA37" s="23">
        <v>0</v>
      </c>
      <c r="BB37" s="24"/>
      <c r="BC37" s="25"/>
      <c r="BD37" s="23">
        <v>2658</v>
      </c>
      <c r="BE37" s="24"/>
      <c r="BF37" s="26"/>
      <c r="BG37" s="15"/>
      <c r="BH37" s="15"/>
      <c r="BI37" s="15"/>
      <c r="BJ37" s="15"/>
      <c r="BK37" s="15"/>
      <c r="BL37" s="15"/>
      <c r="BM37" s="15"/>
      <c r="BN37" s="15"/>
      <c r="BO37" s="15"/>
    </row>
    <row r="38" spans="1:67" s="1" customFormat="1" ht="33.75" customHeight="1">
      <c r="A38" s="95"/>
      <c r="B38" s="98"/>
      <c r="C38" s="101"/>
      <c r="D38" s="114" t="s">
        <v>13</v>
      </c>
      <c r="E38" s="114"/>
      <c r="F38" s="114"/>
      <c r="G38" s="114"/>
      <c r="H38" s="24">
        <v>63</v>
      </c>
      <c r="I38" s="24"/>
      <c r="J38" s="25"/>
      <c r="K38" s="23">
        <v>58</v>
      </c>
      <c r="L38" s="24"/>
      <c r="M38" s="25"/>
      <c r="N38" s="23">
        <v>0</v>
      </c>
      <c r="O38" s="24"/>
      <c r="P38" s="25"/>
      <c r="Q38" s="23">
        <v>0</v>
      </c>
      <c r="R38" s="24"/>
      <c r="S38" s="25"/>
      <c r="T38" s="23">
        <v>0</v>
      </c>
      <c r="U38" s="24"/>
      <c r="V38" s="25"/>
      <c r="W38" s="23">
        <f t="shared" si="2"/>
        <v>58</v>
      </c>
      <c r="X38" s="24"/>
      <c r="Y38" s="25"/>
      <c r="Z38" s="23">
        <v>1329</v>
      </c>
      <c r="AA38" s="24"/>
      <c r="AB38" s="25"/>
      <c r="AC38" s="23">
        <v>57</v>
      </c>
      <c r="AD38" s="24"/>
      <c r="AE38" s="25"/>
      <c r="AF38" s="23">
        <v>0</v>
      </c>
      <c r="AG38" s="24"/>
      <c r="AH38" s="25"/>
      <c r="AI38" s="23">
        <v>0</v>
      </c>
      <c r="AJ38" s="24"/>
      <c r="AK38" s="25"/>
      <c r="AL38" s="23">
        <v>0</v>
      </c>
      <c r="AM38" s="24"/>
      <c r="AN38" s="25"/>
      <c r="AO38" s="23">
        <v>0</v>
      </c>
      <c r="AP38" s="24"/>
      <c r="AQ38" s="25"/>
      <c r="AR38" s="23">
        <v>52</v>
      </c>
      <c r="AS38" s="24"/>
      <c r="AT38" s="25"/>
      <c r="AU38" s="23">
        <v>0</v>
      </c>
      <c r="AV38" s="24"/>
      <c r="AW38" s="25"/>
      <c r="AX38" s="23">
        <v>1</v>
      </c>
      <c r="AY38" s="24"/>
      <c r="AZ38" s="25"/>
      <c r="BA38" s="23">
        <v>0</v>
      </c>
      <c r="BB38" s="24"/>
      <c r="BC38" s="25"/>
      <c r="BD38" s="23">
        <v>1305</v>
      </c>
      <c r="BE38" s="24"/>
      <c r="BF38" s="26"/>
      <c r="BG38" s="15"/>
      <c r="BH38" s="15"/>
      <c r="BI38" s="15"/>
      <c r="BJ38" s="15"/>
      <c r="BK38" s="15"/>
      <c r="BL38" s="15"/>
      <c r="BM38" s="15"/>
      <c r="BN38" s="15"/>
      <c r="BO38" s="15"/>
    </row>
    <row r="39" spans="1:67" s="1" customFormat="1" ht="33.75" customHeight="1">
      <c r="A39" s="95"/>
      <c r="B39" s="98"/>
      <c r="C39" s="101"/>
      <c r="D39" s="114" t="s">
        <v>14</v>
      </c>
      <c r="E39" s="114"/>
      <c r="F39" s="114"/>
      <c r="G39" s="114"/>
      <c r="H39" s="24">
        <v>130</v>
      </c>
      <c r="I39" s="24"/>
      <c r="J39" s="25"/>
      <c r="K39" s="23">
        <v>130</v>
      </c>
      <c r="L39" s="24"/>
      <c r="M39" s="25"/>
      <c r="N39" s="23">
        <v>0</v>
      </c>
      <c r="O39" s="24"/>
      <c r="P39" s="25"/>
      <c r="Q39" s="23">
        <v>0</v>
      </c>
      <c r="R39" s="24"/>
      <c r="S39" s="25"/>
      <c r="T39" s="23">
        <v>0</v>
      </c>
      <c r="U39" s="24"/>
      <c r="V39" s="25"/>
      <c r="W39" s="23">
        <f t="shared" si="2"/>
        <v>130</v>
      </c>
      <c r="X39" s="24"/>
      <c r="Y39" s="25"/>
      <c r="Z39" s="23">
        <v>3443</v>
      </c>
      <c r="AA39" s="24"/>
      <c r="AB39" s="25"/>
      <c r="AC39" s="23">
        <v>118</v>
      </c>
      <c r="AD39" s="24"/>
      <c r="AE39" s="25"/>
      <c r="AF39" s="23">
        <v>0</v>
      </c>
      <c r="AG39" s="24"/>
      <c r="AH39" s="25"/>
      <c r="AI39" s="23">
        <v>0</v>
      </c>
      <c r="AJ39" s="24"/>
      <c r="AK39" s="25"/>
      <c r="AL39" s="23">
        <v>0</v>
      </c>
      <c r="AM39" s="24"/>
      <c r="AN39" s="25"/>
      <c r="AO39" s="23">
        <v>0</v>
      </c>
      <c r="AP39" s="24"/>
      <c r="AQ39" s="25"/>
      <c r="AR39" s="23">
        <v>116</v>
      </c>
      <c r="AS39" s="24"/>
      <c r="AT39" s="25"/>
      <c r="AU39" s="23">
        <v>0</v>
      </c>
      <c r="AV39" s="24"/>
      <c r="AW39" s="25"/>
      <c r="AX39" s="23">
        <v>0</v>
      </c>
      <c r="AY39" s="24"/>
      <c r="AZ39" s="25"/>
      <c r="BA39" s="23">
        <v>0</v>
      </c>
      <c r="BB39" s="24"/>
      <c r="BC39" s="25"/>
      <c r="BD39" s="23">
        <v>3188</v>
      </c>
      <c r="BE39" s="24"/>
      <c r="BF39" s="26"/>
      <c r="BG39" s="15"/>
      <c r="BH39" s="15"/>
      <c r="BI39" s="15"/>
      <c r="BJ39" s="15"/>
      <c r="BK39" s="15"/>
      <c r="BL39" s="15"/>
      <c r="BM39" s="15"/>
      <c r="BN39" s="15"/>
      <c r="BO39" s="15"/>
    </row>
    <row r="40" spans="1:67" s="1" customFormat="1" ht="33.75" customHeight="1">
      <c r="A40" s="95"/>
      <c r="B40" s="98"/>
      <c r="C40" s="101"/>
      <c r="D40" s="114" t="s">
        <v>15</v>
      </c>
      <c r="E40" s="114"/>
      <c r="F40" s="114"/>
      <c r="G40" s="114"/>
      <c r="H40" s="24">
        <v>200</v>
      </c>
      <c r="I40" s="24"/>
      <c r="J40" s="25"/>
      <c r="K40" s="23">
        <v>196</v>
      </c>
      <c r="L40" s="24"/>
      <c r="M40" s="25"/>
      <c r="N40" s="23">
        <v>0</v>
      </c>
      <c r="O40" s="24"/>
      <c r="P40" s="25"/>
      <c r="Q40" s="23">
        <v>0</v>
      </c>
      <c r="R40" s="24"/>
      <c r="S40" s="25"/>
      <c r="T40" s="23">
        <v>0</v>
      </c>
      <c r="U40" s="24"/>
      <c r="V40" s="25"/>
      <c r="W40" s="23">
        <f t="shared" si="2"/>
        <v>196</v>
      </c>
      <c r="X40" s="24"/>
      <c r="Y40" s="25"/>
      <c r="Z40" s="23">
        <v>6086</v>
      </c>
      <c r="AA40" s="24"/>
      <c r="AB40" s="25"/>
      <c r="AC40" s="23">
        <v>175</v>
      </c>
      <c r="AD40" s="24"/>
      <c r="AE40" s="25"/>
      <c r="AF40" s="23">
        <v>0</v>
      </c>
      <c r="AG40" s="24"/>
      <c r="AH40" s="25"/>
      <c r="AI40" s="23">
        <v>0</v>
      </c>
      <c r="AJ40" s="24"/>
      <c r="AK40" s="25"/>
      <c r="AL40" s="23">
        <v>0</v>
      </c>
      <c r="AM40" s="24"/>
      <c r="AN40" s="25"/>
      <c r="AO40" s="23">
        <v>0</v>
      </c>
      <c r="AP40" s="24"/>
      <c r="AQ40" s="25"/>
      <c r="AR40" s="23">
        <v>171</v>
      </c>
      <c r="AS40" s="24"/>
      <c r="AT40" s="25"/>
      <c r="AU40" s="23">
        <v>0</v>
      </c>
      <c r="AV40" s="24"/>
      <c r="AW40" s="25"/>
      <c r="AX40" s="23">
        <v>0</v>
      </c>
      <c r="AY40" s="24"/>
      <c r="AZ40" s="25"/>
      <c r="BA40" s="23">
        <v>0</v>
      </c>
      <c r="BB40" s="24"/>
      <c r="BC40" s="25"/>
      <c r="BD40" s="23">
        <v>5622</v>
      </c>
      <c r="BE40" s="24"/>
      <c r="BF40" s="26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67" s="1" customFormat="1" ht="33.75" customHeight="1" thickBot="1">
      <c r="A41" s="96"/>
      <c r="B41" s="99"/>
      <c r="C41" s="102"/>
      <c r="D41" s="113" t="s">
        <v>16</v>
      </c>
      <c r="E41" s="113"/>
      <c r="F41" s="113"/>
      <c r="G41" s="113"/>
      <c r="H41" s="22">
        <v>3281</v>
      </c>
      <c r="I41" s="22"/>
      <c r="J41" s="20"/>
      <c r="K41" s="21">
        <v>3247</v>
      </c>
      <c r="L41" s="22"/>
      <c r="M41" s="20"/>
      <c r="N41" s="21">
        <v>0</v>
      </c>
      <c r="O41" s="22"/>
      <c r="P41" s="20"/>
      <c r="Q41" s="21">
        <v>0</v>
      </c>
      <c r="R41" s="22"/>
      <c r="S41" s="20"/>
      <c r="T41" s="21">
        <v>0</v>
      </c>
      <c r="U41" s="22"/>
      <c r="V41" s="20"/>
      <c r="W41" s="21">
        <f t="shared" si="2"/>
        <v>3247</v>
      </c>
      <c r="X41" s="22"/>
      <c r="Y41" s="20"/>
      <c r="Z41" s="21">
        <v>160567</v>
      </c>
      <c r="AA41" s="22"/>
      <c r="AB41" s="20"/>
      <c r="AC41" s="21">
        <v>2999</v>
      </c>
      <c r="AD41" s="22"/>
      <c r="AE41" s="20"/>
      <c r="AF41" s="21">
        <v>0</v>
      </c>
      <c r="AG41" s="22"/>
      <c r="AH41" s="20"/>
      <c r="AI41" s="21">
        <v>0</v>
      </c>
      <c r="AJ41" s="22"/>
      <c r="AK41" s="20"/>
      <c r="AL41" s="21">
        <v>0</v>
      </c>
      <c r="AM41" s="22"/>
      <c r="AN41" s="20"/>
      <c r="AO41" s="21">
        <v>0</v>
      </c>
      <c r="AP41" s="22"/>
      <c r="AQ41" s="20"/>
      <c r="AR41" s="21">
        <v>2964</v>
      </c>
      <c r="AS41" s="22"/>
      <c r="AT41" s="20"/>
      <c r="AU41" s="21">
        <v>0</v>
      </c>
      <c r="AV41" s="22"/>
      <c r="AW41" s="20"/>
      <c r="AX41" s="21">
        <v>0</v>
      </c>
      <c r="AY41" s="22"/>
      <c r="AZ41" s="20"/>
      <c r="BA41" s="21">
        <v>0</v>
      </c>
      <c r="BB41" s="22"/>
      <c r="BC41" s="20"/>
      <c r="BD41" s="21">
        <v>156309</v>
      </c>
      <c r="BE41" s="22"/>
      <c r="BF41" s="19"/>
      <c r="BG41" s="15"/>
      <c r="BH41" s="15"/>
      <c r="BI41" s="15"/>
      <c r="BJ41" s="15"/>
      <c r="BK41" s="15"/>
      <c r="BL41" s="15"/>
      <c r="BM41" s="15"/>
      <c r="BN41" s="15"/>
      <c r="BO41" s="15"/>
    </row>
    <row r="42" spans="2:67" s="1" customFormat="1" ht="13.5" customHeight="1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</row>
    <row r="43" spans="2:67" s="1" customFormat="1" ht="13.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</row>
    <row r="44" spans="2:67" s="1" customFormat="1" ht="13.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</row>
    <row r="45" spans="2:67" s="1" customFormat="1" ht="13.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</row>
    <row r="46" spans="2:67" s="1" customFormat="1" ht="13.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</row>
    <row r="47" spans="2:67" s="1" customFormat="1" ht="13.5" customHeight="1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</row>
    <row r="48" spans="2:67" s="1" customFormat="1" ht="13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</row>
    <row r="49" spans="2:67" s="1" customFormat="1" ht="13.5" customHeight="1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</row>
    <row r="50" spans="2:67" s="1" customFormat="1" ht="13.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</row>
    <row r="51" spans="2:67" s="1" customFormat="1" ht="13.5" customHeight="1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</row>
    <row r="52" spans="2:67" s="1" customFormat="1" ht="13.5" customHeight="1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</row>
    <row r="53" spans="2:67" ht="13.5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</row>
    <row r="54" spans="2:67" ht="13.5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</row>
    <row r="55" spans="2:67" ht="13.5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</row>
    <row r="56" spans="2:67" ht="13.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</row>
    <row r="57" spans="2:67" ht="13.5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</row>
    <row r="58" spans="2:67" ht="13.5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  <c r="BM58" s="16"/>
      <c r="BN58" s="16"/>
      <c r="BO58" s="16"/>
    </row>
    <row r="59" spans="2:67" ht="13.5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</row>
    <row r="60" spans="2:67" ht="13.5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</row>
    <row r="61" spans="2:67" ht="13.5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</row>
    <row r="62" spans="2:67" ht="13.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</row>
    <row r="63" spans="2:67" ht="13.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</row>
    <row r="64" spans="2:67" ht="13.5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</row>
    <row r="65" spans="2:67" ht="13.5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</row>
    <row r="66" spans="2:67" ht="13.5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</row>
    <row r="67" spans="2:67" ht="13.5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</row>
    <row r="68" spans="2:67" ht="13.5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</row>
    <row r="69" spans="2:67" ht="13.5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</row>
    <row r="70" spans="2:67" ht="13.5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</row>
    <row r="71" spans="2:67" ht="13.5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  <c r="BM71" s="16"/>
      <c r="BN71" s="16"/>
      <c r="BO71" s="16"/>
    </row>
    <row r="72" spans="2:67" ht="13.5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</row>
  </sheetData>
  <mergeCells count="620">
    <mergeCell ref="A6:G9"/>
    <mergeCell ref="A4:X5"/>
    <mergeCell ref="A1:AE1"/>
    <mergeCell ref="T41:V41"/>
    <mergeCell ref="W41:Y41"/>
    <mergeCell ref="Z41:AB41"/>
    <mergeCell ref="AC41:AE41"/>
    <mergeCell ref="H41:J41"/>
    <mergeCell ref="K41:M41"/>
    <mergeCell ref="N41:P41"/>
    <mergeCell ref="Q41:S41"/>
    <mergeCell ref="T40:V40"/>
    <mergeCell ref="W40:Y40"/>
    <mergeCell ref="Z40:AB40"/>
    <mergeCell ref="AC40:AE40"/>
    <mergeCell ref="H40:J40"/>
    <mergeCell ref="K40:M40"/>
    <mergeCell ref="N40:P40"/>
    <mergeCell ref="Q40:S40"/>
    <mergeCell ref="T39:V39"/>
    <mergeCell ref="W39:Y39"/>
    <mergeCell ref="Z39:AB39"/>
    <mergeCell ref="AC39:AE39"/>
    <mergeCell ref="H39:J39"/>
    <mergeCell ref="K39:M39"/>
    <mergeCell ref="N39:P39"/>
    <mergeCell ref="Q39:S39"/>
    <mergeCell ref="T38:V38"/>
    <mergeCell ref="W38:Y38"/>
    <mergeCell ref="Z38:AB38"/>
    <mergeCell ref="AC38:AE38"/>
    <mergeCell ref="H38:J38"/>
    <mergeCell ref="K38:M38"/>
    <mergeCell ref="N38:P38"/>
    <mergeCell ref="Q38:S38"/>
    <mergeCell ref="T37:V37"/>
    <mergeCell ref="W37:Y37"/>
    <mergeCell ref="Z37:AB37"/>
    <mergeCell ref="AC37:AE37"/>
    <mergeCell ref="H37:J37"/>
    <mergeCell ref="K37:M37"/>
    <mergeCell ref="N37:P37"/>
    <mergeCell ref="Q37:S37"/>
    <mergeCell ref="T36:V36"/>
    <mergeCell ref="W36:Y36"/>
    <mergeCell ref="Z36:AB36"/>
    <mergeCell ref="AC36:AE36"/>
    <mergeCell ref="H36:J36"/>
    <mergeCell ref="K36:M36"/>
    <mergeCell ref="N36:P36"/>
    <mergeCell ref="Q36:S36"/>
    <mergeCell ref="T35:V35"/>
    <mergeCell ref="W35:Y35"/>
    <mergeCell ref="Z35:AB35"/>
    <mergeCell ref="AC35:AE35"/>
    <mergeCell ref="H35:J35"/>
    <mergeCell ref="K35:M35"/>
    <mergeCell ref="N35:P35"/>
    <mergeCell ref="Q35:S35"/>
    <mergeCell ref="T34:V34"/>
    <mergeCell ref="W34:Y34"/>
    <mergeCell ref="Z34:AB34"/>
    <mergeCell ref="AC34:AE34"/>
    <mergeCell ref="H34:J34"/>
    <mergeCell ref="K34:M34"/>
    <mergeCell ref="N34:P34"/>
    <mergeCell ref="Q34:S34"/>
    <mergeCell ref="T33:V33"/>
    <mergeCell ref="W33:Y33"/>
    <mergeCell ref="Z33:AB33"/>
    <mergeCell ref="AC33:AE33"/>
    <mergeCell ref="H33:J33"/>
    <mergeCell ref="K33:M33"/>
    <mergeCell ref="N33:P33"/>
    <mergeCell ref="Q33:S33"/>
    <mergeCell ref="T32:V32"/>
    <mergeCell ref="W32:Y32"/>
    <mergeCell ref="Z32:AB32"/>
    <mergeCell ref="AC32:AE32"/>
    <mergeCell ref="H32:J32"/>
    <mergeCell ref="K32:M32"/>
    <mergeCell ref="N32:P32"/>
    <mergeCell ref="Q32:S32"/>
    <mergeCell ref="T31:V31"/>
    <mergeCell ref="W31:Y31"/>
    <mergeCell ref="Z31:AB31"/>
    <mergeCell ref="AC31:AE31"/>
    <mergeCell ref="H31:J31"/>
    <mergeCell ref="K31:M31"/>
    <mergeCell ref="N31:P31"/>
    <mergeCell ref="Q31:S31"/>
    <mergeCell ref="T30:V30"/>
    <mergeCell ref="W30:Y30"/>
    <mergeCell ref="Z30:AB30"/>
    <mergeCell ref="AC30:AE30"/>
    <mergeCell ref="H30:J30"/>
    <mergeCell ref="K30:M30"/>
    <mergeCell ref="N30:P30"/>
    <mergeCell ref="Q30:S30"/>
    <mergeCell ref="T29:V29"/>
    <mergeCell ref="W29:Y29"/>
    <mergeCell ref="Z29:AB29"/>
    <mergeCell ref="AC29:AE29"/>
    <mergeCell ref="H29:J29"/>
    <mergeCell ref="K29:M29"/>
    <mergeCell ref="N29:P29"/>
    <mergeCell ref="Q29:S29"/>
    <mergeCell ref="T28:V28"/>
    <mergeCell ref="W28:Y28"/>
    <mergeCell ref="Z28:AB28"/>
    <mergeCell ref="AC28:AE28"/>
    <mergeCell ref="H28:J28"/>
    <mergeCell ref="K28:M28"/>
    <mergeCell ref="N28:P28"/>
    <mergeCell ref="Q28:S28"/>
    <mergeCell ref="T27:V27"/>
    <mergeCell ref="W27:Y27"/>
    <mergeCell ref="Z27:AB27"/>
    <mergeCell ref="AC27:AE27"/>
    <mergeCell ref="H27:J27"/>
    <mergeCell ref="K27:M27"/>
    <mergeCell ref="N27:P27"/>
    <mergeCell ref="Q27:S27"/>
    <mergeCell ref="T26:V26"/>
    <mergeCell ref="W26:Y26"/>
    <mergeCell ref="Z26:AB26"/>
    <mergeCell ref="AC26:AE26"/>
    <mergeCell ref="H26:J26"/>
    <mergeCell ref="K26:M26"/>
    <mergeCell ref="N26:P26"/>
    <mergeCell ref="Q26:S26"/>
    <mergeCell ref="T25:V25"/>
    <mergeCell ref="W25:Y25"/>
    <mergeCell ref="Z25:AB25"/>
    <mergeCell ref="AC25:AE25"/>
    <mergeCell ref="H25:J25"/>
    <mergeCell ref="K25:M25"/>
    <mergeCell ref="N25:P25"/>
    <mergeCell ref="Q25:S25"/>
    <mergeCell ref="T24:V24"/>
    <mergeCell ref="W24:Y24"/>
    <mergeCell ref="Z24:AB24"/>
    <mergeCell ref="AC24:AE24"/>
    <mergeCell ref="H24:J24"/>
    <mergeCell ref="K24:M24"/>
    <mergeCell ref="N24:P24"/>
    <mergeCell ref="Q24:S24"/>
    <mergeCell ref="T23:V23"/>
    <mergeCell ref="W23:Y23"/>
    <mergeCell ref="Z23:AB23"/>
    <mergeCell ref="AC23:AE23"/>
    <mergeCell ref="H23:J23"/>
    <mergeCell ref="K23:M23"/>
    <mergeCell ref="N23:P23"/>
    <mergeCell ref="Q23:S23"/>
    <mergeCell ref="T22:V22"/>
    <mergeCell ref="W22:Y22"/>
    <mergeCell ref="Z22:AB22"/>
    <mergeCell ref="AC22:AE22"/>
    <mergeCell ref="H22:J22"/>
    <mergeCell ref="K22:M22"/>
    <mergeCell ref="N22:P22"/>
    <mergeCell ref="Q22:S22"/>
    <mergeCell ref="T21:V21"/>
    <mergeCell ref="W21:Y21"/>
    <mergeCell ref="Z21:AB21"/>
    <mergeCell ref="AC21:AE21"/>
    <mergeCell ref="H21:J21"/>
    <mergeCell ref="K21:M21"/>
    <mergeCell ref="N21:P21"/>
    <mergeCell ref="Q21:S21"/>
    <mergeCell ref="T20:V20"/>
    <mergeCell ref="W20:Y20"/>
    <mergeCell ref="Z20:AB20"/>
    <mergeCell ref="AC20:AE20"/>
    <mergeCell ref="H20:J20"/>
    <mergeCell ref="K20:M20"/>
    <mergeCell ref="N20:P20"/>
    <mergeCell ref="Q20:S20"/>
    <mergeCell ref="T19:V19"/>
    <mergeCell ref="W19:Y19"/>
    <mergeCell ref="Z19:AB19"/>
    <mergeCell ref="AC19:AE19"/>
    <mergeCell ref="H19:J19"/>
    <mergeCell ref="K19:M19"/>
    <mergeCell ref="N19:P19"/>
    <mergeCell ref="Q19:S19"/>
    <mergeCell ref="T18:V18"/>
    <mergeCell ref="W18:Y18"/>
    <mergeCell ref="Z18:AB18"/>
    <mergeCell ref="AC18:AE18"/>
    <mergeCell ref="H18:J18"/>
    <mergeCell ref="K18:M18"/>
    <mergeCell ref="N18:P18"/>
    <mergeCell ref="Q18:S18"/>
    <mergeCell ref="Z16:AB16"/>
    <mergeCell ref="AC16:AE16"/>
    <mergeCell ref="H17:J17"/>
    <mergeCell ref="K17:M17"/>
    <mergeCell ref="N17:P17"/>
    <mergeCell ref="Q17:S17"/>
    <mergeCell ref="T17:V17"/>
    <mergeCell ref="W17:Y17"/>
    <mergeCell ref="Z17:AB17"/>
    <mergeCell ref="AC17:AE17"/>
    <mergeCell ref="N16:P16"/>
    <mergeCell ref="Q16:S16"/>
    <mergeCell ref="T16:V16"/>
    <mergeCell ref="W16:Y16"/>
    <mergeCell ref="Z14:AB14"/>
    <mergeCell ref="AC14:AE14"/>
    <mergeCell ref="H15:J15"/>
    <mergeCell ref="K15:M15"/>
    <mergeCell ref="N15:P15"/>
    <mergeCell ref="Q15:S15"/>
    <mergeCell ref="T15:V15"/>
    <mergeCell ref="W15:Y15"/>
    <mergeCell ref="Z15:AB15"/>
    <mergeCell ref="AC15:AE15"/>
    <mergeCell ref="N14:P14"/>
    <mergeCell ref="Q14:S14"/>
    <mergeCell ref="T14:V14"/>
    <mergeCell ref="W14:Y14"/>
    <mergeCell ref="Z12:AB12"/>
    <mergeCell ref="AC12:AE12"/>
    <mergeCell ref="H13:J13"/>
    <mergeCell ref="K13:M13"/>
    <mergeCell ref="N13:P13"/>
    <mergeCell ref="Q13:S13"/>
    <mergeCell ref="T13:V13"/>
    <mergeCell ref="W13:Y13"/>
    <mergeCell ref="Z13:AB13"/>
    <mergeCell ref="AC13:AE13"/>
    <mergeCell ref="N12:P12"/>
    <mergeCell ref="Q12:S12"/>
    <mergeCell ref="T12:V12"/>
    <mergeCell ref="W12:Y12"/>
    <mergeCell ref="Z10:AB10"/>
    <mergeCell ref="AC10:AE10"/>
    <mergeCell ref="H11:J11"/>
    <mergeCell ref="K11:M11"/>
    <mergeCell ref="N11:P11"/>
    <mergeCell ref="Q11:S11"/>
    <mergeCell ref="T11:V11"/>
    <mergeCell ref="W11:Y11"/>
    <mergeCell ref="Z11:AB11"/>
    <mergeCell ref="AC11:AE11"/>
    <mergeCell ref="N10:P10"/>
    <mergeCell ref="Q10:S10"/>
    <mergeCell ref="T10:V10"/>
    <mergeCell ref="W10:Y10"/>
    <mergeCell ref="T9:V9"/>
    <mergeCell ref="W9:Y9"/>
    <mergeCell ref="Z9:AB9"/>
    <mergeCell ref="AC6:AE8"/>
    <mergeCell ref="Z6:AB8"/>
    <mergeCell ref="W6:Y8"/>
    <mergeCell ref="T6:V8"/>
    <mergeCell ref="AC9:AE9"/>
    <mergeCell ref="N6:P8"/>
    <mergeCell ref="N9:P9"/>
    <mergeCell ref="K9:M9"/>
    <mergeCell ref="Q9:S9"/>
    <mergeCell ref="Q6:S8"/>
    <mergeCell ref="K6:M8"/>
    <mergeCell ref="D33:G33"/>
    <mergeCell ref="H6:J8"/>
    <mergeCell ref="H10:J10"/>
    <mergeCell ref="K10:M10"/>
    <mergeCell ref="H12:J12"/>
    <mergeCell ref="K12:M12"/>
    <mergeCell ref="H14:J14"/>
    <mergeCell ref="K14:M14"/>
    <mergeCell ref="H16:J16"/>
    <mergeCell ref="K16:M16"/>
    <mergeCell ref="D37:G37"/>
    <mergeCell ref="D36:G36"/>
    <mergeCell ref="D35:G35"/>
    <mergeCell ref="D34:G34"/>
    <mergeCell ref="D41:G41"/>
    <mergeCell ref="D40:G40"/>
    <mergeCell ref="D39:G39"/>
    <mergeCell ref="D38:G38"/>
    <mergeCell ref="A10:A32"/>
    <mergeCell ref="B10:B20"/>
    <mergeCell ref="C10:G10"/>
    <mergeCell ref="C11:G11"/>
    <mergeCell ref="C12:G12"/>
    <mergeCell ref="C13:G13"/>
    <mergeCell ref="C14:G14"/>
    <mergeCell ref="C15:G15"/>
    <mergeCell ref="C16:G16"/>
    <mergeCell ref="C28:G28"/>
    <mergeCell ref="C29:G29"/>
    <mergeCell ref="C17:G17"/>
    <mergeCell ref="C18:G18"/>
    <mergeCell ref="C19:G19"/>
    <mergeCell ref="C20:G20"/>
    <mergeCell ref="C24:G24"/>
    <mergeCell ref="C25:G25"/>
    <mergeCell ref="C26:G26"/>
    <mergeCell ref="C27:G27"/>
    <mergeCell ref="C30:G30"/>
    <mergeCell ref="C31:G31"/>
    <mergeCell ref="B32:G32"/>
    <mergeCell ref="A33:A41"/>
    <mergeCell ref="B33:B41"/>
    <mergeCell ref="C33:C41"/>
    <mergeCell ref="B21:B31"/>
    <mergeCell ref="C21:G21"/>
    <mergeCell ref="C22:G22"/>
    <mergeCell ref="C23:G23"/>
    <mergeCell ref="AF1:BF1"/>
    <mergeCell ref="AF4:BD5"/>
    <mergeCell ref="AF6:AH8"/>
    <mergeCell ref="AI6:AK8"/>
    <mergeCell ref="AL6:AN8"/>
    <mergeCell ref="AO6:AQ8"/>
    <mergeCell ref="AR6:AT8"/>
    <mergeCell ref="AU6:AW8"/>
    <mergeCell ref="AX6:AZ8"/>
    <mergeCell ref="BA6:BC8"/>
    <mergeCell ref="BD6:BF8"/>
    <mergeCell ref="AF9:AH9"/>
    <mergeCell ref="AI9:AK9"/>
    <mergeCell ref="AL9:AN9"/>
    <mergeCell ref="AR9:AT9"/>
    <mergeCell ref="AU9:AW9"/>
    <mergeCell ref="AX9:AZ9"/>
    <mergeCell ref="BA9:BC9"/>
    <mergeCell ref="BD9:BF9"/>
    <mergeCell ref="AO9:AQ9"/>
    <mergeCell ref="AF10:AH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AF11:AH11"/>
    <mergeCell ref="AI11:AK11"/>
    <mergeCell ref="AL11:AN11"/>
    <mergeCell ref="AO11:AQ11"/>
    <mergeCell ref="AR11:AT11"/>
    <mergeCell ref="AU11:AW11"/>
    <mergeCell ref="AX11:AZ11"/>
    <mergeCell ref="BA11:BC11"/>
    <mergeCell ref="BD11:BF11"/>
    <mergeCell ref="AF12:AH12"/>
    <mergeCell ref="AI12:AK12"/>
    <mergeCell ref="AL12:AN12"/>
    <mergeCell ref="AO12:AQ12"/>
    <mergeCell ref="AR12:AT12"/>
    <mergeCell ref="AU12:AW12"/>
    <mergeCell ref="AX12:AZ12"/>
    <mergeCell ref="BA12:BC12"/>
    <mergeCell ref="BD12:BF12"/>
    <mergeCell ref="AF13:AH13"/>
    <mergeCell ref="AI13:AK13"/>
    <mergeCell ref="AL13:AN13"/>
    <mergeCell ref="AO13:AQ13"/>
    <mergeCell ref="AR13:AT13"/>
    <mergeCell ref="AU13:AW13"/>
    <mergeCell ref="AX13:AZ13"/>
    <mergeCell ref="BA13:BC13"/>
    <mergeCell ref="BD13:BF13"/>
    <mergeCell ref="AF14:AH14"/>
    <mergeCell ref="AI14:AK14"/>
    <mergeCell ref="AL14:AN14"/>
    <mergeCell ref="AO14:AQ14"/>
    <mergeCell ref="AR14:AT14"/>
    <mergeCell ref="AU14:AW14"/>
    <mergeCell ref="AX14:AZ14"/>
    <mergeCell ref="BA14:BC14"/>
    <mergeCell ref="BD14:BF14"/>
    <mergeCell ref="AF15:AH15"/>
    <mergeCell ref="AI15:AK15"/>
    <mergeCell ref="AL15:AN15"/>
    <mergeCell ref="AO15:AQ15"/>
    <mergeCell ref="AR15:AT15"/>
    <mergeCell ref="AU15:AW15"/>
    <mergeCell ref="AX15:AZ15"/>
    <mergeCell ref="BA15:BC15"/>
    <mergeCell ref="BD15:BF15"/>
    <mergeCell ref="AF16:AH16"/>
    <mergeCell ref="AI16:AK16"/>
    <mergeCell ref="AL16:AN16"/>
    <mergeCell ref="AO16:AQ16"/>
    <mergeCell ref="AR16:AT16"/>
    <mergeCell ref="AU16:AW16"/>
    <mergeCell ref="AX16:AZ16"/>
    <mergeCell ref="BA16:BC16"/>
    <mergeCell ref="BD16:BF16"/>
    <mergeCell ref="AF17:AH17"/>
    <mergeCell ref="AI17:AK17"/>
    <mergeCell ref="AL17:AN17"/>
    <mergeCell ref="AO17:AQ17"/>
    <mergeCell ref="AR17:AT17"/>
    <mergeCell ref="AU17:AW17"/>
    <mergeCell ref="AX17:AZ17"/>
    <mergeCell ref="BA17:BC17"/>
    <mergeCell ref="BD17:BF17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AF24:AH24"/>
    <mergeCell ref="AI24:AK24"/>
    <mergeCell ref="AL24:AN24"/>
    <mergeCell ref="AO24:AQ24"/>
    <mergeCell ref="AR24:AT24"/>
    <mergeCell ref="AU24:AW24"/>
    <mergeCell ref="AX24:AZ24"/>
    <mergeCell ref="BA24:BC24"/>
    <mergeCell ref="BD24:BF24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AF26:AH26"/>
    <mergeCell ref="AI26:AK26"/>
    <mergeCell ref="AL26:AN26"/>
    <mergeCell ref="AO26:AQ26"/>
    <mergeCell ref="AR26:AT26"/>
    <mergeCell ref="AU26:AW26"/>
    <mergeCell ref="AX26:AZ26"/>
    <mergeCell ref="BA26:BC26"/>
    <mergeCell ref="BD26:BF26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AF28:AH28"/>
    <mergeCell ref="AI28:AK28"/>
    <mergeCell ref="AL28:AN28"/>
    <mergeCell ref="AO28:AQ28"/>
    <mergeCell ref="AR28:AT28"/>
    <mergeCell ref="AU28:AW28"/>
    <mergeCell ref="AX28:AZ28"/>
    <mergeCell ref="BA28:BC28"/>
    <mergeCell ref="BD28:BF28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AF30:AH30"/>
    <mergeCell ref="AI30:AK30"/>
    <mergeCell ref="AL30:AN30"/>
    <mergeCell ref="AO30:AQ30"/>
    <mergeCell ref="AR30:AT30"/>
    <mergeCell ref="AU30:AW30"/>
    <mergeCell ref="AX30:AZ30"/>
    <mergeCell ref="BA30:BC30"/>
    <mergeCell ref="BD30:BF30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AF32:AH32"/>
    <mergeCell ref="AI32:AK32"/>
    <mergeCell ref="AL32:AN32"/>
    <mergeCell ref="AO32:AQ32"/>
    <mergeCell ref="AR32:AT32"/>
    <mergeCell ref="AU32:AW32"/>
    <mergeCell ref="AX32:AZ32"/>
    <mergeCell ref="BA32:BC32"/>
    <mergeCell ref="BD32:BF32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AF34:AH34"/>
    <mergeCell ref="AI34:AK34"/>
    <mergeCell ref="AL34:AN34"/>
    <mergeCell ref="AO34:AQ34"/>
    <mergeCell ref="AR34:AT34"/>
    <mergeCell ref="AU34:AW34"/>
    <mergeCell ref="AX34:AZ34"/>
    <mergeCell ref="BA34:BC34"/>
    <mergeCell ref="BD34:BF34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AF40:AH40"/>
    <mergeCell ref="AI40:AK40"/>
    <mergeCell ref="AL40:AN40"/>
    <mergeCell ref="AO40:AQ40"/>
    <mergeCell ref="BD41:BF41"/>
    <mergeCell ref="AR40:AT40"/>
    <mergeCell ref="AU40:AW40"/>
    <mergeCell ref="AX40:AZ40"/>
    <mergeCell ref="BA40:BC40"/>
    <mergeCell ref="BD40:BF40"/>
    <mergeCell ref="AR41:AT41"/>
    <mergeCell ref="AU41:AW41"/>
    <mergeCell ref="AX41:AZ41"/>
    <mergeCell ref="BA41:BC41"/>
    <mergeCell ref="AF41:AH41"/>
    <mergeCell ref="AI41:AK41"/>
    <mergeCell ref="AL41:AN41"/>
    <mergeCell ref="AO41:AQ41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49" r:id="rId2"/>
  <rowBreaks count="1" manualBreakCount="1">
    <brk id="41" max="57" man="1"/>
  </rowBreaks>
  <colBreaks count="1" manualBreakCount="1">
    <brk id="58" max="4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G71"/>
  <sheetViews>
    <sheetView view="pageBreakPreview" zoomScale="60" zoomScaleNormal="75" workbookViewId="0" topLeftCell="A1">
      <selection activeCell="AD14" sqref="AD14:AF14"/>
    </sheetView>
  </sheetViews>
  <sheetFormatPr defaultColWidth="9.00390625" defaultRowHeight="13.5"/>
  <cols>
    <col min="1" max="3" width="3.625" style="0" customWidth="1"/>
    <col min="4" max="8" width="4.375" style="0" customWidth="1"/>
    <col min="9" max="30" width="4.25390625" style="0" customWidth="1"/>
    <col min="31" max="32" width="4.00390625" style="0" customWidth="1"/>
    <col min="33" max="49" width="4.25390625" style="0" customWidth="1"/>
    <col min="50" max="50" width="5.25390625" style="0" customWidth="1"/>
    <col min="51" max="52" width="4.25390625" style="0" customWidth="1"/>
    <col min="53" max="53" width="5.25390625" style="0" customWidth="1"/>
    <col min="54" max="55" width="4.25390625" style="0" customWidth="1"/>
    <col min="56" max="56" width="5.25390625" style="0" customWidth="1"/>
    <col min="57" max="59" width="4.25390625" style="0" customWidth="1"/>
    <col min="60" max="16384" width="2.625" style="0" customWidth="1"/>
  </cols>
  <sheetData>
    <row r="1" ht="34.5" customHeight="1"/>
    <row r="4" spans="1:32" ht="18.75" customHeight="1">
      <c r="A4" s="145" t="s">
        <v>101</v>
      </c>
      <c r="B4" s="145"/>
      <c r="C4" s="145"/>
      <c r="D4" s="145"/>
      <c r="E4" s="145"/>
      <c r="F4" s="145"/>
      <c r="G4" s="145"/>
      <c r="H4" s="145"/>
      <c r="I4" s="145"/>
      <c r="J4" s="145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4"/>
      <c r="AE4" s="4"/>
      <c r="AF4" s="4"/>
    </row>
    <row r="5" spans="1:32" ht="18.75" customHeight="1" thickBot="1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4"/>
      <c r="AE5" s="4"/>
      <c r="AF5" s="4"/>
    </row>
    <row r="6" spans="1:59" ht="13.5" customHeight="1">
      <c r="A6" s="136" t="s">
        <v>48</v>
      </c>
      <c r="B6" s="137"/>
      <c r="C6" s="137"/>
      <c r="D6" s="137"/>
      <c r="E6" s="137"/>
      <c r="F6" s="137"/>
      <c r="G6" s="137"/>
      <c r="H6" s="138"/>
      <c r="I6" s="201" t="s">
        <v>0</v>
      </c>
      <c r="J6" s="202"/>
      <c r="K6" s="203"/>
      <c r="L6" s="62" t="s">
        <v>59</v>
      </c>
      <c r="M6" s="63"/>
      <c r="N6" s="64"/>
      <c r="O6" s="115" t="s">
        <v>60</v>
      </c>
      <c r="P6" s="116"/>
      <c r="Q6" s="117"/>
      <c r="R6" s="115" t="s">
        <v>61</v>
      </c>
      <c r="S6" s="116"/>
      <c r="T6" s="117"/>
      <c r="U6" s="115" t="s">
        <v>62</v>
      </c>
      <c r="V6" s="116"/>
      <c r="W6" s="117"/>
      <c r="X6" s="124" t="s">
        <v>105</v>
      </c>
      <c r="Y6" s="125"/>
      <c r="Z6" s="126"/>
      <c r="AA6" s="115" t="s">
        <v>106</v>
      </c>
      <c r="AB6" s="116"/>
      <c r="AC6" s="117"/>
      <c r="AD6" s="62" t="s">
        <v>63</v>
      </c>
      <c r="AE6" s="63"/>
      <c r="AF6" s="63"/>
      <c r="AG6" s="115" t="s">
        <v>17</v>
      </c>
      <c r="AH6" s="116"/>
      <c r="AI6" s="117"/>
      <c r="AJ6" s="116" t="s">
        <v>117</v>
      </c>
      <c r="AK6" s="116"/>
      <c r="AL6" s="117"/>
      <c r="AM6" s="115" t="s">
        <v>118</v>
      </c>
      <c r="AN6" s="116"/>
      <c r="AO6" s="117"/>
      <c r="AP6" s="190" t="s">
        <v>18</v>
      </c>
      <c r="AQ6" s="191"/>
      <c r="AR6" s="192"/>
      <c r="AS6" s="115" t="s">
        <v>119</v>
      </c>
      <c r="AT6" s="116"/>
      <c r="AU6" s="117"/>
      <c r="AV6" s="176" t="s">
        <v>120</v>
      </c>
      <c r="AW6" s="177"/>
      <c r="AX6" s="178"/>
      <c r="AY6" s="182" t="s">
        <v>19</v>
      </c>
      <c r="AZ6" s="183"/>
      <c r="BA6" s="184"/>
      <c r="BB6" s="79" t="s">
        <v>121</v>
      </c>
      <c r="BC6" s="80"/>
      <c r="BD6" s="188"/>
      <c r="BE6" s="115" t="s">
        <v>122</v>
      </c>
      <c r="BF6" s="116"/>
      <c r="BG6" s="167"/>
    </row>
    <row r="7" spans="1:59" ht="13.5" customHeight="1">
      <c r="A7" s="139"/>
      <c r="B7" s="140"/>
      <c r="C7" s="140"/>
      <c r="D7" s="140"/>
      <c r="E7" s="140"/>
      <c r="F7" s="140"/>
      <c r="G7" s="140"/>
      <c r="H7" s="141"/>
      <c r="I7" s="204"/>
      <c r="J7" s="205"/>
      <c r="K7" s="206"/>
      <c r="L7" s="65"/>
      <c r="M7" s="41"/>
      <c r="N7" s="66"/>
      <c r="O7" s="118"/>
      <c r="P7" s="119"/>
      <c r="Q7" s="120"/>
      <c r="R7" s="118"/>
      <c r="S7" s="119"/>
      <c r="T7" s="120"/>
      <c r="U7" s="118"/>
      <c r="V7" s="119"/>
      <c r="W7" s="120"/>
      <c r="X7" s="127"/>
      <c r="Y7" s="128"/>
      <c r="Z7" s="129"/>
      <c r="AA7" s="118"/>
      <c r="AB7" s="119"/>
      <c r="AC7" s="120"/>
      <c r="AD7" s="65"/>
      <c r="AE7" s="41"/>
      <c r="AF7" s="41"/>
      <c r="AG7" s="118"/>
      <c r="AH7" s="119"/>
      <c r="AI7" s="120"/>
      <c r="AJ7" s="119"/>
      <c r="AK7" s="119"/>
      <c r="AL7" s="120"/>
      <c r="AM7" s="118"/>
      <c r="AN7" s="119"/>
      <c r="AO7" s="120"/>
      <c r="AP7" s="193"/>
      <c r="AQ7" s="194"/>
      <c r="AR7" s="195"/>
      <c r="AS7" s="118"/>
      <c r="AT7" s="119"/>
      <c r="AU7" s="120"/>
      <c r="AV7" s="179"/>
      <c r="AW7" s="180"/>
      <c r="AX7" s="181"/>
      <c r="AY7" s="185"/>
      <c r="AZ7" s="186"/>
      <c r="BA7" s="187"/>
      <c r="BB7" s="82"/>
      <c r="BC7" s="83"/>
      <c r="BD7" s="189"/>
      <c r="BE7" s="118"/>
      <c r="BF7" s="119"/>
      <c r="BG7" s="168"/>
    </row>
    <row r="8" spans="1:59" ht="13.5" customHeight="1">
      <c r="A8" s="139"/>
      <c r="B8" s="140"/>
      <c r="C8" s="140"/>
      <c r="D8" s="140"/>
      <c r="E8" s="140"/>
      <c r="F8" s="140"/>
      <c r="G8" s="140"/>
      <c r="H8" s="141"/>
      <c r="I8" s="204"/>
      <c r="J8" s="205"/>
      <c r="K8" s="206"/>
      <c r="L8" s="65"/>
      <c r="M8" s="41"/>
      <c r="N8" s="66"/>
      <c r="O8" s="118"/>
      <c r="P8" s="119"/>
      <c r="Q8" s="120"/>
      <c r="R8" s="118"/>
      <c r="S8" s="119"/>
      <c r="T8" s="120"/>
      <c r="U8" s="118"/>
      <c r="V8" s="119"/>
      <c r="W8" s="120"/>
      <c r="X8" s="127"/>
      <c r="Y8" s="128"/>
      <c r="Z8" s="129"/>
      <c r="AA8" s="118"/>
      <c r="AB8" s="119"/>
      <c r="AC8" s="120"/>
      <c r="AD8" s="65"/>
      <c r="AE8" s="41"/>
      <c r="AF8" s="41"/>
      <c r="AG8" s="118"/>
      <c r="AH8" s="119"/>
      <c r="AI8" s="120"/>
      <c r="AJ8" s="119"/>
      <c r="AK8" s="119"/>
      <c r="AL8" s="120"/>
      <c r="AM8" s="118"/>
      <c r="AN8" s="119"/>
      <c r="AO8" s="120"/>
      <c r="AP8" s="193"/>
      <c r="AQ8" s="194"/>
      <c r="AR8" s="195"/>
      <c r="AS8" s="118"/>
      <c r="AT8" s="119"/>
      <c r="AU8" s="120"/>
      <c r="AV8" s="179"/>
      <c r="AW8" s="180"/>
      <c r="AX8" s="181"/>
      <c r="AY8" s="185"/>
      <c r="AZ8" s="186"/>
      <c r="BA8" s="187"/>
      <c r="BB8" s="82"/>
      <c r="BC8" s="83"/>
      <c r="BD8" s="189"/>
      <c r="BE8" s="118"/>
      <c r="BF8" s="119"/>
      <c r="BG8" s="168"/>
    </row>
    <row r="9" spans="1:59" ht="13.5" customHeight="1">
      <c r="A9" s="139"/>
      <c r="B9" s="140"/>
      <c r="C9" s="140"/>
      <c r="D9" s="140"/>
      <c r="E9" s="140"/>
      <c r="F9" s="140"/>
      <c r="G9" s="140"/>
      <c r="H9" s="141"/>
      <c r="I9" s="11"/>
      <c r="J9" s="12"/>
      <c r="K9" s="13"/>
      <c r="L9" s="198" t="s">
        <v>42</v>
      </c>
      <c r="M9" s="199"/>
      <c r="N9" s="200"/>
      <c r="O9" s="198" t="s">
        <v>44</v>
      </c>
      <c r="P9" s="199"/>
      <c r="Q9" s="200"/>
      <c r="R9" s="198" t="s">
        <v>45</v>
      </c>
      <c r="S9" s="199"/>
      <c r="T9" s="200"/>
      <c r="U9" s="198" t="s">
        <v>46</v>
      </c>
      <c r="V9" s="199"/>
      <c r="W9" s="200"/>
      <c r="X9" s="198" t="s">
        <v>142</v>
      </c>
      <c r="Y9" s="199"/>
      <c r="Z9" s="200"/>
      <c r="AA9" s="198" t="s">
        <v>43</v>
      </c>
      <c r="AB9" s="199"/>
      <c r="AC9" s="200"/>
      <c r="AD9" s="196"/>
      <c r="AE9" s="197"/>
      <c r="AF9" s="197"/>
      <c r="AG9" s="121"/>
      <c r="AH9" s="122"/>
      <c r="AI9" s="123"/>
      <c r="AJ9" s="169" t="s">
        <v>143</v>
      </c>
      <c r="AK9" s="169"/>
      <c r="AL9" s="170"/>
      <c r="AM9" s="171" t="s">
        <v>144</v>
      </c>
      <c r="AN9" s="169"/>
      <c r="AO9" s="170"/>
      <c r="AP9" s="171"/>
      <c r="AQ9" s="169"/>
      <c r="AR9" s="170"/>
      <c r="AS9" s="171" t="s">
        <v>145</v>
      </c>
      <c r="AT9" s="169"/>
      <c r="AU9" s="170"/>
      <c r="AV9" s="172"/>
      <c r="AW9" s="173"/>
      <c r="AX9" s="174"/>
      <c r="AY9" s="172"/>
      <c r="AZ9" s="173"/>
      <c r="BA9" s="174"/>
      <c r="BB9" s="172"/>
      <c r="BC9" s="173"/>
      <c r="BD9" s="174"/>
      <c r="BE9" s="171" t="s">
        <v>43</v>
      </c>
      <c r="BF9" s="169"/>
      <c r="BG9" s="175"/>
    </row>
    <row r="10" spans="1:59" ht="33.75" customHeight="1">
      <c r="A10" s="110" t="s">
        <v>40</v>
      </c>
      <c r="B10" s="224" t="s">
        <v>100</v>
      </c>
      <c r="C10" s="226" t="s">
        <v>39</v>
      </c>
      <c r="D10" s="213" t="s">
        <v>74</v>
      </c>
      <c r="E10" s="217"/>
      <c r="F10" s="217"/>
      <c r="G10" s="217"/>
      <c r="H10" s="218"/>
      <c r="I10" s="160">
        <v>8495</v>
      </c>
      <c r="J10" s="160"/>
      <c r="K10" s="160"/>
      <c r="L10" s="160">
        <v>7986</v>
      </c>
      <c r="M10" s="160"/>
      <c r="N10" s="160"/>
      <c r="O10" s="160">
        <v>112</v>
      </c>
      <c r="P10" s="160"/>
      <c r="Q10" s="160"/>
      <c r="R10" s="160">
        <v>8</v>
      </c>
      <c r="S10" s="160"/>
      <c r="T10" s="160"/>
      <c r="U10" s="160">
        <v>13</v>
      </c>
      <c r="V10" s="160"/>
      <c r="W10" s="160"/>
      <c r="X10" s="160">
        <f>L10-(O10+R10+U10)</f>
        <v>7853</v>
      </c>
      <c r="Y10" s="160"/>
      <c r="Z10" s="160"/>
      <c r="AA10" s="160">
        <v>65852</v>
      </c>
      <c r="AB10" s="160"/>
      <c r="AC10" s="160"/>
      <c r="AD10" s="160">
        <v>7601</v>
      </c>
      <c r="AE10" s="160"/>
      <c r="AF10" s="207"/>
      <c r="AG10" s="160">
        <v>112</v>
      </c>
      <c r="AH10" s="160"/>
      <c r="AI10" s="160"/>
      <c r="AJ10" s="160">
        <v>9</v>
      </c>
      <c r="AK10" s="160"/>
      <c r="AL10" s="160"/>
      <c r="AM10" s="160">
        <v>11</v>
      </c>
      <c r="AN10" s="160"/>
      <c r="AO10" s="160"/>
      <c r="AP10" s="160">
        <v>11</v>
      </c>
      <c r="AQ10" s="160"/>
      <c r="AR10" s="160"/>
      <c r="AS10" s="160">
        <v>7178</v>
      </c>
      <c r="AT10" s="160"/>
      <c r="AU10" s="160"/>
      <c r="AV10" s="160">
        <v>0</v>
      </c>
      <c r="AW10" s="160"/>
      <c r="AX10" s="160"/>
      <c r="AY10" s="160">
        <v>0</v>
      </c>
      <c r="AZ10" s="160"/>
      <c r="BA10" s="160"/>
      <c r="BB10" s="160">
        <v>0</v>
      </c>
      <c r="BC10" s="160"/>
      <c r="BD10" s="160"/>
      <c r="BE10" s="160">
        <v>63355</v>
      </c>
      <c r="BF10" s="160"/>
      <c r="BG10" s="161"/>
    </row>
    <row r="11" spans="1:59" ht="33.75" customHeight="1">
      <c r="A11" s="111"/>
      <c r="B11" s="225"/>
      <c r="C11" s="227"/>
      <c r="D11" s="213" t="s">
        <v>11</v>
      </c>
      <c r="E11" s="213"/>
      <c r="F11" s="213"/>
      <c r="G11" s="213"/>
      <c r="H11" s="213"/>
      <c r="I11" s="160">
        <v>18579</v>
      </c>
      <c r="J11" s="160"/>
      <c r="K11" s="160"/>
      <c r="L11" s="160">
        <v>17520</v>
      </c>
      <c r="M11" s="160"/>
      <c r="N11" s="160"/>
      <c r="O11" s="160">
        <v>268</v>
      </c>
      <c r="P11" s="160"/>
      <c r="Q11" s="160"/>
      <c r="R11" s="160">
        <v>9</v>
      </c>
      <c r="S11" s="160"/>
      <c r="T11" s="160"/>
      <c r="U11" s="160">
        <v>4</v>
      </c>
      <c r="V11" s="160"/>
      <c r="W11" s="160"/>
      <c r="X11" s="160">
        <f aca="true" t="shared" si="0" ref="X11:X18">L11-(O11+R11+U11)</f>
        <v>17239</v>
      </c>
      <c r="Y11" s="160"/>
      <c r="Z11" s="160"/>
      <c r="AA11" s="160">
        <v>210322</v>
      </c>
      <c r="AB11" s="160"/>
      <c r="AC11" s="160"/>
      <c r="AD11" s="160">
        <v>15933</v>
      </c>
      <c r="AE11" s="160"/>
      <c r="AF11" s="207"/>
      <c r="AG11" s="160">
        <v>268</v>
      </c>
      <c r="AH11" s="160"/>
      <c r="AI11" s="160"/>
      <c r="AJ11" s="160">
        <v>8</v>
      </c>
      <c r="AK11" s="160"/>
      <c r="AL11" s="160"/>
      <c r="AM11" s="160">
        <v>4</v>
      </c>
      <c r="AN11" s="160"/>
      <c r="AO11" s="160"/>
      <c r="AP11" s="160">
        <v>4</v>
      </c>
      <c r="AQ11" s="160"/>
      <c r="AR11" s="160"/>
      <c r="AS11" s="160">
        <v>15139</v>
      </c>
      <c r="AT11" s="160"/>
      <c r="AU11" s="160"/>
      <c r="AV11" s="160">
        <v>0</v>
      </c>
      <c r="AW11" s="160"/>
      <c r="AX11" s="160"/>
      <c r="AY11" s="160">
        <v>1</v>
      </c>
      <c r="AZ11" s="160"/>
      <c r="BA11" s="160"/>
      <c r="BB11" s="160">
        <v>0</v>
      </c>
      <c r="BC11" s="160"/>
      <c r="BD11" s="160"/>
      <c r="BE11" s="160">
        <v>200053</v>
      </c>
      <c r="BF11" s="160"/>
      <c r="BG11" s="161"/>
    </row>
    <row r="12" spans="1:59" ht="33.75" customHeight="1">
      <c r="A12" s="111"/>
      <c r="B12" s="225"/>
      <c r="C12" s="227"/>
      <c r="D12" s="213" t="s">
        <v>20</v>
      </c>
      <c r="E12" s="213"/>
      <c r="F12" s="213"/>
      <c r="G12" s="213"/>
      <c r="H12" s="213"/>
      <c r="I12" s="160">
        <v>4478</v>
      </c>
      <c r="J12" s="160"/>
      <c r="K12" s="160"/>
      <c r="L12" s="160">
        <v>4169</v>
      </c>
      <c r="M12" s="160"/>
      <c r="N12" s="160"/>
      <c r="O12" s="160">
        <v>10</v>
      </c>
      <c r="P12" s="160"/>
      <c r="Q12" s="160"/>
      <c r="R12" s="160">
        <v>1</v>
      </c>
      <c r="S12" s="160"/>
      <c r="T12" s="160"/>
      <c r="U12" s="208">
        <v>0</v>
      </c>
      <c r="V12" s="208"/>
      <c r="W12" s="208"/>
      <c r="X12" s="160">
        <f t="shared" si="0"/>
        <v>4158</v>
      </c>
      <c r="Y12" s="160"/>
      <c r="Z12" s="160"/>
      <c r="AA12" s="160">
        <v>70669</v>
      </c>
      <c r="AB12" s="160"/>
      <c r="AC12" s="160"/>
      <c r="AD12" s="160">
        <v>3859</v>
      </c>
      <c r="AE12" s="160"/>
      <c r="AF12" s="207"/>
      <c r="AG12" s="160">
        <v>10</v>
      </c>
      <c r="AH12" s="160"/>
      <c r="AI12" s="160"/>
      <c r="AJ12" s="160">
        <v>1</v>
      </c>
      <c r="AK12" s="160"/>
      <c r="AL12" s="160"/>
      <c r="AM12" s="160">
        <v>0</v>
      </c>
      <c r="AN12" s="160"/>
      <c r="AO12" s="160"/>
      <c r="AP12" s="160">
        <v>0</v>
      </c>
      <c r="AQ12" s="160"/>
      <c r="AR12" s="160"/>
      <c r="AS12" s="160">
        <v>3743</v>
      </c>
      <c r="AT12" s="160"/>
      <c r="AU12" s="160"/>
      <c r="AV12" s="160">
        <v>0</v>
      </c>
      <c r="AW12" s="160"/>
      <c r="AX12" s="160"/>
      <c r="AY12" s="160">
        <v>0</v>
      </c>
      <c r="AZ12" s="160"/>
      <c r="BA12" s="160"/>
      <c r="BB12" s="160">
        <v>0</v>
      </c>
      <c r="BC12" s="160"/>
      <c r="BD12" s="160"/>
      <c r="BE12" s="160">
        <v>67600</v>
      </c>
      <c r="BF12" s="160"/>
      <c r="BG12" s="161"/>
    </row>
    <row r="13" spans="1:59" ht="33.75" customHeight="1">
      <c r="A13" s="111"/>
      <c r="B13" s="225"/>
      <c r="C13" s="227"/>
      <c r="D13" s="213" t="s">
        <v>12</v>
      </c>
      <c r="E13" s="213"/>
      <c r="F13" s="213"/>
      <c r="G13" s="213"/>
      <c r="H13" s="213"/>
      <c r="I13" s="160">
        <v>3479</v>
      </c>
      <c r="J13" s="160"/>
      <c r="K13" s="160"/>
      <c r="L13" s="160">
        <v>3078</v>
      </c>
      <c r="M13" s="160"/>
      <c r="N13" s="160"/>
      <c r="O13" s="160">
        <v>41</v>
      </c>
      <c r="P13" s="160"/>
      <c r="Q13" s="160"/>
      <c r="R13" s="208">
        <v>0</v>
      </c>
      <c r="S13" s="208"/>
      <c r="T13" s="208"/>
      <c r="U13" s="208">
        <v>0</v>
      </c>
      <c r="V13" s="208"/>
      <c r="W13" s="208"/>
      <c r="X13" s="160">
        <f t="shared" si="0"/>
        <v>3037</v>
      </c>
      <c r="Y13" s="160"/>
      <c r="Z13" s="160"/>
      <c r="AA13" s="160">
        <v>66451</v>
      </c>
      <c r="AB13" s="160"/>
      <c r="AC13" s="160"/>
      <c r="AD13" s="160">
        <v>2643</v>
      </c>
      <c r="AE13" s="160"/>
      <c r="AF13" s="207"/>
      <c r="AG13" s="160">
        <v>41</v>
      </c>
      <c r="AH13" s="160"/>
      <c r="AI13" s="160"/>
      <c r="AJ13" s="160">
        <v>0</v>
      </c>
      <c r="AK13" s="160"/>
      <c r="AL13" s="160"/>
      <c r="AM13" s="160">
        <v>0</v>
      </c>
      <c r="AN13" s="160"/>
      <c r="AO13" s="160"/>
      <c r="AP13" s="160">
        <v>0</v>
      </c>
      <c r="AQ13" s="160"/>
      <c r="AR13" s="160"/>
      <c r="AS13" s="160">
        <v>2493</v>
      </c>
      <c r="AT13" s="160"/>
      <c r="AU13" s="160"/>
      <c r="AV13" s="160">
        <v>0</v>
      </c>
      <c r="AW13" s="160"/>
      <c r="AX13" s="160"/>
      <c r="AY13" s="160">
        <v>1</v>
      </c>
      <c r="AZ13" s="160"/>
      <c r="BA13" s="160"/>
      <c r="BB13" s="160">
        <v>0</v>
      </c>
      <c r="BC13" s="160"/>
      <c r="BD13" s="160"/>
      <c r="BE13" s="160">
        <v>61379</v>
      </c>
      <c r="BF13" s="160"/>
      <c r="BG13" s="161"/>
    </row>
    <row r="14" spans="1:59" ht="33.75" customHeight="1">
      <c r="A14" s="111"/>
      <c r="B14" s="225"/>
      <c r="C14" s="227"/>
      <c r="D14" s="213" t="s">
        <v>70</v>
      </c>
      <c r="E14" s="213"/>
      <c r="F14" s="213"/>
      <c r="G14" s="213"/>
      <c r="H14" s="213"/>
      <c r="I14" s="160">
        <v>372</v>
      </c>
      <c r="J14" s="160"/>
      <c r="K14" s="160"/>
      <c r="L14" s="160">
        <v>325</v>
      </c>
      <c r="M14" s="160"/>
      <c r="N14" s="160"/>
      <c r="O14" s="160">
        <v>2</v>
      </c>
      <c r="P14" s="160"/>
      <c r="Q14" s="160"/>
      <c r="R14" s="208">
        <v>0</v>
      </c>
      <c r="S14" s="208"/>
      <c r="T14" s="208"/>
      <c r="U14" s="160">
        <v>1</v>
      </c>
      <c r="V14" s="160"/>
      <c r="W14" s="160"/>
      <c r="X14" s="160">
        <f t="shared" si="0"/>
        <v>322</v>
      </c>
      <c r="Y14" s="160"/>
      <c r="Z14" s="160"/>
      <c r="AA14" s="160">
        <v>8703</v>
      </c>
      <c r="AB14" s="160"/>
      <c r="AC14" s="160"/>
      <c r="AD14" s="160">
        <v>252</v>
      </c>
      <c r="AE14" s="160"/>
      <c r="AF14" s="207"/>
      <c r="AG14" s="160">
        <v>2</v>
      </c>
      <c r="AH14" s="160"/>
      <c r="AI14" s="160"/>
      <c r="AJ14" s="160">
        <v>0</v>
      </c>
      <c r="AK14" s="160"/>
      <c r="AL14" s="160"/>
      <c r="AM14" s="160">
        <v>0</v>
      </c>
      <c r="AN14" s="160"/>
      <c r="AO14" s="160"/>
      <c r="AP14" s="160">
        <v>0</v>
      </c>
      <c r="AQ14" s="160"/>
      <c r="AR14" s="160"/>
      <c r="AS14" s="160">
        <v>234</v>
      </c>
      <c r="AT14" s="160"/>
      <c r="AU14" s="160"/>
      <c r="AV14" s="160">
        <v>0</v>
      </c>
      <c r="AW14" s="160"/>
      <c r="AX14" s="160"/>
      <c r="AY14" s="160">
        <v>0</v>
      </c>
      <c r="AZ14" s="160"/>
      <c r="BA14" s="160"/>
      <c r="BB14" s="160">
        <v>0</v>
      </c>
      <c r="BC14" s="160"/>
      <c r="BD14" s="160"/>
      <c r="BE14" s="160">
        <v>7935</v>
      </c>
      <c r="BF14" s="160"/>
      <c r="BG14" s="161"/>
    </row>
    <row r="15" spans="1:59" ht="33.75" customHeight="1">
      <c r="A15" s="111"/>
      <c r="B15" s="225"/>
      <c r="C15" s="227"/>
      <c r="D15" s="219" t="s">
        <v>13</v>
      </c>
      <c r="E15" s="219"/>
      <c r="F15" s="219"/>
      <c r="G15" s="219"/>
      <c r="H15" s="219"/>
      <c r="I15" s="160">
        <v>77</v>
      </c>
      <c r="J15" s="160"/>
      <c r="K15" s="160"/>
      <c r="L15" s="210">
        <v>60</v>
      </c>
      <c r="M15" s="210"/>
      <c r="N15" s="210"/>
      <c r="O15" s="210">
        <v>1</v>
      </c>
      <c r="P15" s="210"/>
      <c r="Q15" s="210"/>
      <c r="R15" s="208">
        <v>0</v>
      </c>
      <c r="S15" s="208"/>
      <c r="T15" s="208"/>
      <c r="U15" s="208">
        <v>0</v>
      </c>
      <c r="V15" s="208"/>
      <c r="W15" s="208"/>
      <c r="X15" s="160">
        <f t="shared" si="0"/>
        <v>59</v>
      </c>
      <c r="Y15" s="160"/>
      <c r="Z15" s="160"/>
      <c r="AA15" s="210">
        <v>1884</v>
      </c>
      <c r="AB15" s="210"/>
      <c r="AC15" s="210"/>
      <c r="AD15" s="160">
        <v>63</v>
      </c>
      <c r="AE15" s="160"/>
      <c r="AF15" s="207"/>
      <c r="AG15" s="160">
        <v>1</v>
      </c>
      <c r="AH15" s="160"/>
      <c r="AI15" s="160"/>
      <c r="AJ15" s="160">
        <v>0</v>
      </c>
      <c r="AK15" s="160"/>
      <c r="AL15" s="160"/>
      <c r="AM15" s="160">
        <v>0</v>
      </c>
      <c r="AN15" s="160"/>
      <c r="AO15" s="160"/>
      <c r="AP15" s="160">
        <v>0</v>
      </c>
      <c r="AQ15" s="160"/>
      <c r="AR15" s="160"/>
      <c r="AS15" s="160">
        <v>51</v>
      </c>
      <c r="AT15" s="160"/>
      <c r="AU15" s="160"/>
      <c r="AV15" s="160">
        <v>0</v>
      </c>
      <c r="AW15" s="160"/>
      <c r="AX15" s="160"/>
      <c r="AY15" s="160">
        <v>0</v>
      </c>
      <c r="AZ15" s="160"/>
      <c r="BA15" s="160"/>
      <c r="BB15" s="160">
        <v>0</v>
      </c>
      <c r="BC15" s="160"/>
      <c r="BD15" s="160"/>
      <c r="BE15" s="160">
        <v>1846</v>
      </c>
      <c r="BF15" s="160"/>
      <c r="BG15" s="161"/>
    </row>
    <row r="16" spans="1:59" ht="33.75" customHeight="1">
      <c r="A16" s="111"/>
      <c r="B16" s="225"/>
      <c r="C16" s="227"/>
      <c r="D16" s="213" t="s">
        <v>14</v>
      </c>
      <c r="E16" s="213"/>
      <c r="F16" s="213"/>
      <c r="G16" s="213"/>
      <c r="H16" s="213"/>
      <c r="I16" s="160">
        <v>158</v>
      </c>
      <c r="J16" s="160"/>
      <c r="K16" s="160"/>
      <c r="L16" s="160">
        <v>150</v>
      </c>
      <c r="M16" s="160"/>
      <c r="N16" s="160"/>
      <c r="O16" s="160">
        <v>1</v>
      </c>
      <c r="P16" s="160"/>
      <c r="Q16" s="160"/>
      <c r="R16" s="208">
        <v>0</v>
      </c>
      <c r="S16" s="208"/>
      <c r="T16" s="208"/>
      <c r="U16" s="208">
        <v>0</v>
      </c>
      <c r="V16" s="208"/>
      <c r="W16" s="208"/>
      <c r="X16" s="160">
        <f t="shared" si="0"/>
        <v>149</v>
      </c>
      <c r="Y16" s="160"/>
      <c r="Z16" s="160"/>
      <c r="AA16" s="160">
        <v>5579</v>
      </c>
      <c r="AB16" s="160"/>
      <c r="AC16" s="160"/>
      <c r="AD16" s="160">
        <v>125</v>
      </c>
      <c r="AE16" s="160"/>
      <c r="AF16" s="207"/>
      <c r="AG16" s="160">
        <v>1</v>
      </c>
      <c r="AH16" s="160"/>
      <c r="AI16" s="160"/>
      <c r="AJ16" s="160">
        <v>0</v>
      </c>
      <c r="AK16" s="160"/>
      <c r="AL16" s="160"/>
      <c r="AM16" s="160">
        <v>0</v>
      </c>
      <c r="AN16" s="160"/>
      <c r="AO16" s="160"/>
      <c r="AP16" s="160">
        <v>0</v>
      </c>
      <c r="AQ16" s="160"/>
      <c r="AR16" s="160"/>
      <c r="AS16" s="160">
        <v>121</v>
      </c>
      <c r="AT16" s="160"/>
      <c r="AU16" s="160"/>
      <c r="AV16" s="160">
        <v>0</v>
      </c>
      <c r="AW16" s="160"/>
      <c r="AX16" s="160"/>
      <c r="AY16" s="160">
        <v>0</v>
      </c>
      <c r="AZ16" s="160"/>
      <c r="BA16" s="160"/>
      <c r="BB16" s="160">
        <v>0</v>
      </c>
      <c r="BC16" s="160"/>
      <c r="BD16" s="160"/>
      <c r="BE16" s="160">
        <v>5208</v>
      </c>
      <c r="BF16" s="160"/>
      <c r="BG16" s="161"/>
    </row>
    <row r="17" spans="1:59" ht="33.75" customHeight="1">
      <c r="A17" s="111"/>
      <c r="B17" s="225"/>
      <c r="C17" s="227"/>
      <c r="D17" s="213" t="s">
        <v>15</v>
      </c>
      <c r="E17" s="213"/>
      <c r="F17" s="213"/>
      <c r="G17" s="213"/>
      <c r="H17" s="213"/>
      <c r="I17" s="160">
        <v>267</v>
      </c>
      <c r="J17" s="160"/>
      <c r="K17" s="160"/>
      <c r="L17" s="160">
        <v>231</v>
      </c>
      <c r="M17" s="160"/>
      <c r="N17" s="160"/>
      <c r="O17" s="208">
        <v>0</v>
      </c>
      <c r="P17" s="208"/>
      <c r="Q17" s="208"/>
      <c r="R17" s="208">
        <v>0</v>
      </c>
      <c r="S17" s="208"/>
      <c r="T17" s="208"/>
      <c r="U17" s="208">
        <v>0</v>
      </c>
      <c r="V17" s="208"/>
      <c r="W17" s="208"/>
      <c r="X17" s="160">
        <f t="shared" si="0"/>
        <v>231</v>
      </c>
      <c r="Y17" s="160"/>
      <c r="Z17" s="160"/>
      <c r="AA17" s="160">
        <v>10043</v>
      </c>
      <c r="AB17" s="160"/>
      <c r="AC17" s="160"/>
      <c r="AD17" s="160">
        <v>211</v>
      </c>
      <c r="AE17" s="160"/>
      <c r="AF17" s="207"/>
      <c r="AG17" s="160">
        <v>0</v>
      </c>
      <c r="AH17" s="160"/>
      <c r="AI17" s="160"/>
      <c r="AJ17" s="160">
        <v>0</v>
      </c>
      <c r="AK17" s="160"/>
      <c r="AL17" s="160"/>
      <c r="AM17" s="160">
        <v>0</v>
      </c>
      <c r="AN17" s="160"/>
      <c r="AO17" s="160"/>
      <c r="AP17" s="160">
        <v>0</v>
      </c>
      <c r="AQ17" s="160"/>
      <c r="AR17" s="160"/>
      <c r="AS17" s="160">
        <v>202</v>
      </c>
      <c r="AT17" s="160"/>
      <c r="AU17" s="160"/>
      <c r="AV17" s="160">
        <v>0</v>
      </c>
      <c r="AW17" s="160"/>
      <c r="AX17" s="160"/>
      <c r="AY17" s="160">
        <v>0</v>
      </c>
      <c r="AZ17" s="160"/>
      <c r="BA17" s="160"/>
      <c r="BB17" s="160">
        <v>0</v>
      </c>
      <c r="BC17" s="160"/>
      <c r="BD17" s="160"/>
      <c r="BE17" s="160">
        <v>9279</v>
      </c>
      <c r="BF17" s="160"/>
      <c r="BG17" s="161"/>
    </row>
    <row r="18" spans="1:59" ht="33.75" customHeight="1">
      <c r="A18" s="111"/>
      <c r="B18" s="225"/>
      <c r="C18" s="227"/>
      <c r="D18" s="213" t="s">
        <v>16</v>
      </c>
      <c r="E18" s="213"/>
      <c r="F18" s="213"/>
      <c r="G18" s="213"/>
      <c r="H18" s="213"/>
      <c r="I18" s="160">
        <v>1267</v>
      </c>
      <c r="J18" s="160"/>
      <c r="K18" s="160"/>
      <c r="L18" s="160">
        <v>1061</v>
      </c>
      <c r="M18" s="160"/>
      <c r="N18" s="160"/>
      <c r="O18" s="160">
        <v>17</v>
      </c>
      <c r="P18" s="160"/>
      <c r="Q18" s="160"/>
      <c r="R18" s="208">
        <v>0</v>
      </c>
      <c r="S18" s="208"/>
      <c r="T18" s="208"/>
      <c r="U18" s="208">
        <v>0</v>
      </c>
      <c r="V18" s="208"/>
      <c r="W18" s="208"/>
      <c r="X18" s="160">
        <f t="shared" si="0"/>
        <v>1044</v>
      </c>
      <c r="Y18" s="160"/>
      <c r="Z18" s="160"/>
      <c r="AA18" s="160">
        <v>60877</v>
      </c>
      <c r="AB18" s="160"/>
      <c r="AC18" s="160"/>
      <c r="AD18" s="160">
        <v>852</v>
      </c>
      <c r="AE18" s="160"/>
      <c r="AF18" s="207"/>
      <c r="AG18" s="160">
        <v>17</v>
      </c>
      <c r="AH18" s="160"/>
      <c r="AI18" s="160"/>
      <c r="AJ18" s="160">
        <v>0</v>
      </c>
      <c r="AK18" s="160"/>
      <c r="AL18" s="160"/>
      <c r="AM18" s="160">
        <v>0</v>
      </c>
      <c r="AN18" s="160"/>
      <c r="AO18" s="160"/>
      <c r="AP18" s="160">
        <v>0</v>
      </c>
      <c r="AQ18" s="160"/>
      <c r="AR18" s="160"/>
      <c r="AS18" s="160">
        <v>789</v>
      </c>
      <c r="AT18" s="160"/>
      <c r="AU18" s="160"/>
      <c r="AV18" s="160">
        <v>0</v>
      </c>
      <c r="AW18" s="160"/>
      <c r="AX18" s="160"/>
      <c r="AY18" s="160">
        <v>0</v>
      </c>
      <c r="AZ18" s="160"/>
      <c r="BA18" s="160"/>
      <c r="BB18" s="160">
        <v>0</v>
      </c>
      <c r="BC18" s="160"/>
      <c r="BD18" s="160"/>
      <c r="BE18" s="160">
        <v>55805</v>
      </c>
      <c r="BF18" s="160"/>
      <c r="BG18" s="161"/>
    </row>
    <row r="19" spans="1:59" ht="33.75" customHeight="1">
      <c r="A19" s="111"/>
      <c r="B19" s="225"/>
      <c r="C19" s="216" t="s">
        <v>112</v>
      </c>
      <c r="D19" s="216"/>
      <c r="E19" s="216"/>
      <c r="F19" s="216"/>
      <c r="G19" s="216"/>
      <c r="H19" s="216"/>
      <c r="I19" s="149">
        <f>SUM(I10:K18)+SUM('90～91'!H33:J41)</f>
        <v>46442</v>
      </c>
      <c r="J19" s="149"/>
      <c r="K19" s="149"/>
      <c r="L19" s="149">
        <f>SUM(L10:N18)+SUM('90～91'!K33:M41)</f>
        <v>43665</v>
      </c>
      <c r="M19" s="149"/>
      <c r="N19" s="149"/>
      <c r="O19" s="149">
        <f>SUM(O10:Q18)+SUM('90～91'!N33:P41)</f>
        <v>452</v>
      </c>
      <c r="P19" s="149"/>
      <c r="Q19" s="149"/>
      <c r="R19" s="149">
        <f>SUM(R10:T18)+SUM('90～91'!Q33:S41)</f>
        <v>18</v>
      </c>
      <c r="S19" s="149"/>
      <c r="T19" s="149"/>
      <c r="U19" s="149">
        <f>SUM(U10:W18)+SUM('90～91'!T33:V41)</f>
        <v>18</v>
      </c>
      <c r="V19" s="149"/>
      <c r="W19" s="149"/>
      <c r="X19" s="149">
        <f>SUM(X10:Z18)+SUM('90～91'!W33:Y41)</f>
        <v>43177</v>
      </c>
      <c r="Y19" s="149"/>
      <c r="Z19" s="149"/>
      <c r="AA19" s="149">
        <f>SUM(AA10:AC18)+SUM('90～91'!Z33:AB41)</f>
        <v>737294</v>
      </c>
      <c r="AB19" s="149"/>
      <c r="AC19" s="149"/>
      <c r="AD19" s="149">
        <f>SUM(AD10:AF18)+SUM('90～91'!AC33:AE41)</f>
        <v>39954</v>
      </c>
      <c r="AE19" s="149"/>
      <c r="AF19" s="209"/>
      <c r="AG19" s="149">
        <f>SUM('90～91'!AF33:AH41)+SUM('92～93'!AG10:AI18)</f>
        <v>452</v>
      </c>
      <c r="AH19" s="149"/>
      <c r="AI19" s="149"/>
      <c r="AJ19" s="149">
        <f>SUM('90～91'!AI33:AK41)+SUM('92～93'!AJ10:AL18)</f>
        <v>18</v>
      </c>
      <c r="AK19" s="149"/>
      <c r="AL19" s="149"/>
      <c r="AM19" s="149">
        <f>SUM('90～91'!AL33:AN41)+SUM('92～93'!AM10:AO18)</f>
        <v>15</v>
      </c>
      <c r="AN19" s="149"/>
      <c r="AO19" s="149"/>
      <c r="AP19" s="149">
        <f>SUM('90～91'!AO33:AQ41)+SUM('92～93'!AP10:AR18)</f>
        <v>15</v>
      </c>
      <c r="AQ19" s="149"/>
      <c r="AR19" s="149"/>
      <c r="AS19" s="149">
        <f>SUM('90～91'!AR33:AT41)+SUM('92～93'!AS10:AU18)</f>
        <v>38180</v>
      </c>
      <c r="AT19" s="149"/>
      <c r="AU19" s="149"/>
      <c r="AV19" s="149">
        <f>SUM('90～91'!AU33:AW41)+SUM('92～93'!AV10:AX18)</f>
        <v>0</v>
      </c>
      <c r="AW19" s="149"/>
      <c r="AX19" s="149"/>
      <c r="AY19" s="149">
        <f>SUM('90～91'!AX33:AZ41)+SUM('92～93'!AY10:BA18)</f>
        <v>32</v>
      </c>
      <c r="AZ19" s="149"/>
      <c r="BA19" s="149"/>
      <c r="BB19" s="149">
        <f>SUM('90～91'!BA33:BC41)+SUM('92～93'!BB10:BD18)</f>
        <v>0</v>
      </c>
      <c r="BC19" s="149"/>
      <c r="BD19" s="149"/>
      <c r="BE19" s="149">
        <f>SUM('90～91'!BD33:BF41)+SUM('92～93'!BE10:BG18)</f>
        <v>700734</v>
      </c>
      <c r="BF19" s="149"/>
      <c r="BG19" s="149"/>
    </row>
    <row r="20" spans="1:59" ht="33.75" customHeight="1">
      <c r="A20" s="111"/>
      <c r="B20" s="228" t="s">
        <v>155</v>
      </c>
      <c r="C20" s="213" t="s">
        <v>109</v>
      </c>
      <c r="D20" s="213" t="s">
        <v>21</v>
      </c>
      <c r="E20" s="213"/>
      <c r="F20" s="213"/>
      <c r="G20" s="213"/>
      <c r="H20" s="213"/>
      <c r="I20" s="25">
        <v>0</v>
      </c>
      <c r="J20" s="208"/>
      <c r="K20" s="208"/>
      <c r="L20" s="208">
        <v>0</v>
      </c>
      <c r="M20" s="208"/>
      <c r="N20" s="208"/>
      <c r="O20" s="208">
        <v>0</v>
      </c>
      <c r="P20" s="208"/>
      <c r="Q20" s="208"/>
      <c r="R20" s="208">
        <v>0</v>
      </c>
      <c r="S20" s="208"/>
      <c r="T20" s="208"/>
      <c r="U20" s="208">
        <v>0</v>
      </c>
      <c r="V20" s="208"/>
      <c r="W20" s="208"/>
      <c r="X20" s="160">
        <f>L20-(O20+R20+U20)</f>
        <v>0</v>
      </c>
      <c r="Y20" s="160"/>
      <c r="Z20" s="160"/>
      <c r="AA20" s="208">
        <v>0</v>
      </c>
      <c r="AB20" s="208"/>
      <c r="AC20" s="208"/>
      <c r="AD20" s="208">
        <v>0</v>
      </c>
      <c r="AE20" s="208"/>
      <c r="AF20" s="23"/>
      <c r="AG20" s="160">
        <v>0</v>
      </c>
      <c r="AH20" s="160"/>
      <c r="AI20" s="160"/>
      <c r="AJ20" s="160">
        <v>0</v>
      </c>
      <c r="AK20" s="160"/>
      <c r="AL20" s="160"/>
      <c r="AM20" s="160">
        <v>0</v>
      </c>
      <c r="AN20" s="160"/>
      <c r="AO20" s="160"/>
      <c r="AP20" s="160">
        <v>0</v>
      </c>
      <c r="AQ20" s="160"/>
      <c r="AR20" s="160"/>
      <c r="AS20" s="160">
        <v>0</v>
      </c>
      <c r="AT20" s="160"/>
      <c r="AU20" s="160"/>
      <c r="AV20" s="160">
        <v>0</v>
      </c>
      <c r="AW20" s="160"/>
      <c r="AX20" s="160"/>
      <c r="AY20" s="160">
        <v>0</v>
      </c>
      <c r="AZ20" s="160"/>
      <c r="BA20" s="160"/>
      <c r="BB20" s="160">
        <v>0</v>
      </c>
      <c r="BC20" s="160"/>
      <c r="BD20" s="160"/>
      <c r="BE20" s="160">
        <v>0</v>
      </c>
      <c r="BF20" s="160"/>
      <c r="BG20" s="161"/>
    </row>
    <row r="21" spans="1:59" ht="33.75" customHeight="1">
      <c r="A21" s="111"/>
      <c r="B21" s="229"/>
      <c r="C21" s="214"/>
      <c r="D21" s="213" t="s">
        <v>22</v>
      </c>
      <c r="E21" s="213"/>
      <c r="F21" s="213"/>
      <c r="G21" s="213"/>
      <c r="H21" s="213"/>
      <c r="I21" s="212">
        <v>368</v>
      </c>
      <c r="J21" s="160"/>
      <c r="K21" s="160"/>
      <c r="L21" s="160">
        <v>362</v>
      </c>
      <c r="M21" s="160"/>
      <c r="N21" s="160"/>
      <c r="O21" s="208">
        <v>0</v>
      </c>
      <c r="P21" s="208"/>
      <c r="Q21" s="208"/>
      <c r="R21" s="208">
        <v>0</v>
      </c>
      <c r="S21" s="208"/>
      <c r="T21" s="208"/>
      <c r="U21" s="208">
        <v>0</v>
      </c>
      <c r="V21" s="208"/>
      <c r="W21" s="208"/>
      <c r="X21" s="160">
        <f>L21-(O21+R21+U21)</f>
        <v>362</v>
      </c>
      <c r="Y21" s="160"/>
      <c r="Z21" s="160"/>
      <c r="AA21" s="160">
        <v>5646</v>
      </c>
      <c r="AB21" s="160"/>
      <c r="AC21" s="160"/>
      <c r="AD21" s="160">
        <v>338</v>
      </c>
      <c r="AE21" s="160"/>
      <c r="AF21" s="207"/>
      <c r="AG21" s="160">
        <v>0</v>
      </c>
      <c r="AH21" s="160"/>
      <c r="AI21" s="160"/>
      <c r="AJ21" s="160">
        <v>0</v>
      </c>
      <c r="AK21" s="160"/>
      <c r="AL21" s="160"/>
      <c r="AM21" s="160">
        <v>0</v>
      </c>
      <c r="AN21" s="160"/>
      <c r="AO21" s="160"/>
      <c r="AP21" s="160">
        <v>0</v>
      </c>
      <c r="AQ21" s="160"/>
      <c r="AR21" s="160"/>
      <c r="AS21" s="160">
        <v>332</v>
      </c>
      <c r="AT21" s="160"/>
      <c r="AU21" s="160"/>
      <c r="AV21" s="160">
        <v>0</v>
      </c>
      <c r="AW21" s="160"/>
      <c r="AX21" s="160"/>
      <c r="AY21" s="160">
        <v>0</v>
      </c>
      <c r="AZ21" s="160"/>
      <c r="BA21" s="160"/>
      <c r="BB21" s="160">
        <v>0</v>
      </c>
      <c r="BC21" s="160"/>
      <c r="BD21" s="160"/>
      <c r="BE21" s="160">
        <v>5264</v>
      </c>
      <c r="BF21" s="160"/>
      <c r="BG21" s="161"/>
    </row>
    <row r="22" spans="1:59" ht="33.75" customHeight="1">
      <c r="A22" s="111"/>
      <c r="B22" s="229"/>
      <c r="C22" s="213" t="s">
        <v>23</v>
      </c>
      <c r="D22" s="213" t="s">
        <v>21</v>
      </c>
      <c r="E22" s="213"/>
      <c r="F22" s="213"/>
      <c r="G22" s="213"/>
      <c r="H22" s="213"/>
      <c r="I22" s="25">
        <v>0</v>
      </c>
      <c r="J22" s="208"/>
      <c r="K22" s="208"/>
      <c r="L22" s="208">
        <v>0</v>
      </c>
      <c r="M22" s="208"/>
      <c r="N22" s="208"/>
      <c r="O22" s="208">
        <v>0</v>
      </c>
      <c r="P22" s="208"/>
      <c r="Q22" s="208"/>
      <c r="R22" s="208">
        <v>0</v>
      </c>
      <c r="S22" s="208"/>
      <c r="T22" s="208"/>
      <c r="U22" s="208">
        <v>0</v>
      </c>
      <c r="V22" s="208"/>
      <c r="W22" s="208"/>
      <c r="X22" s="160">
        <f>L22-(O22+R22+U22)</f>
        <v>0</v>
      </c>
      <c r="Y22" s="160"/>
      <c r="Z22" s="160"/>
      <c r="AA22" s="208">
        <v>0</v>
      </c>
      <c r="AB22" s="208"/>
      <c r="AC22" s="208"/>
      <c r="AD22" s="208">
        <v>0</v>
      </c>
      <c r="AE22" s="208"/>
      <c r="AF22" s="23"/>
      <c r="AG22" s="160">
        <v>0</v>
      </c>
      <c r="AH22" s="160"/>
      <c r="AI22" s="160"/>
      <c r="AJ22" s="160">
        <v>0</v>
      </c>
      <c r="AK22" s="160"/>
      <c r="AL22" s="160"/>
      <c r="AM22" s="160">
        <v>0</v>
      </c>
      <c r="AN22" s="160"/>
      <c r="AO22" s="160"/>
      <c r="AP22" s="160">
        <v>0</v>
      </c>
      <c r="AQ22" s="160"/>
      <c r="AR22" s="160"/>
      <c r="AS22" s="160">
        <v>0</v>
      </c>
      <c r="AT22" s="160"/>
      <c r="AU22" s="160"/>
      <c r="AV22" s="160">
        <v>0</v>
      </c>
      <c r="AW22" s="160"/>
      <c r="AX22" s="160"/>
      <c r="AY22" s="160">
        <v>0</v>
      </c>
      <c r="AZ22" s="160"/>
      <c r="BA22" s="160"/>
      <c r="BB22" s="160">
        <v>0</v>
      </c>
      <c r="BC22" s="160"/>
      <c r="BD22" s="160"/>
      <c r="BE22" s="160">
        <v>0</v>
      </c>
      <c r="BF22" s="160"/>
      <c r="BG22" s="161"/>
    </row>
    <row r="23" spans="1:59" ht="33.75" customHeight="1">
      <c r="A23" s="111"/>
      <c r="B23" s="229"/>
      <c r="C23" s="214"/>
      <c r="D23" s="213" t="s">
        <v>22</v>
      </c>
      <c r="E23" s="213"/>
      <c r="F23" s="213"/>
      <c r="G23" s="213"/>
      <c r="H23" s="213"/>
      <c r="I23" s="212">
        <v>49</v>
      </c>
      <c r="J23" s="160"/>
      <c r="K23" s="160"/>
      <c r="L23" s="160">
        <v>44</v>
      </c>
      <c r="M23" s="160"/>
      <c r="N23" s="160"/>
      <c r="O23" s="208">
        <v>0</v>
      </c>
      <c r="P23" s="208"/>
      <c r="Q23" s="208"/>
      <c r="R23" s="208">
        <v>0</v>
      </c>
      <c r="S23" s="208"/>
      <c r="T23" s="208"/>
      <c r="U23" s="208">
        <v>0</v>
      </c>
      <c r="V23" s="208"/>
      <c r="W23" s="208"/>
      <c r="X23" s="160">
        <f>L23-(O23+R23+U23)</f>
        <v>44</v>
      </c>
      <c r="Y23" s="160"/>
      <c r="Z23" s="160"/>
      <c r="AA23" s="160">
        <v>954</v>
      </c>
      <c r="AB23" s="160"/>
      <c r="AC23" s="160"/>
      <c r="AD23" s="160">
        <v>40</v>
      </c>
      <c r="AE23" s="160"/>
      <c r="AF23" s="207"/>
      <c r="AG23" s="160">
        <v>0</v>
      </c>
      <c r="AH23" s="160"/>
      <c r="AI23" s="160"/>
      <c r="AJ23" s="160">
        <v>0</v>
      </c>
      <c r="AK23" s="160"/>
      <c r="AL23" s="160"/>
      <c r="AM23" s="160">
        <v>0</v>
      </c>
      <c r="AN23" s="160"/>
      <c r="AO23" s="160"/>
      <c r="AP23" s="160">
        <v>0</v>
      </c>
      <c r="AQ23" s="160"/>
      <c r="AR23" s="160"/>
      <c r="AS23" s="160">
        <v>37</v>
      </c>
      <c r="AT23" s="160"/>
      <c r="AU23" s="160"/>
      <c r="AV23" s="160">
        <v>0</v>
      </c>
      <c r="AW23" s="160"/>
      <c r="AX23" s="160"/>
      <c r="AY23" s="160">
        <v>0</v>
      </c>
      <c r="AZ23" s="160"/>
      <c r="BA23" s="160"/>
      <c r="BB23" s="160">
        <v>0</v>
      </c>
      <c r="BC23" s="160"/>
      <c r="BD23" s="160"/>
      <c r="BE23" s="160">
        <v>854</v>
      </c>
      <c r="BF23" s="160"/>
      <c r="BG23" s="161"/>
    </row>
    <row r="24" spans="1:59" ht="33.75" customHeight="1">
      <c r="A24" s="111"/>
      <c r="B24" s="230"/>
      <c r="C24" s="216" t="s">
        <v>113</v>
      </c>
      <c r="D24" s="216"/>
      <c r="E24" s="216"/>
      <c r="F24" s="216"/>
      <c r="G24" s="216"/>
      <c r="H24" s="216"/>
      <c r="I24" s="149">
        <f>SUM(I20:K23)</f>
        <v>417</v>
      </c>
      <c r="J24" s="149"/>
      <c r="K24" s="149"/>
      <c r="L24" s="149">
        <f>SUM(L20:N23)</f>
        <v>406</v>
      </c>
      <c r="M24" s="149"/>
      <c r="N24" s="149"/>
      <c r="O24" s="149">
        <v>0</v>
      </c>
      <c r="P24" s="149"/>
      <c r="Q24" s="149"/>
      <c r="R24" s="149">
        <f>SUM(R20:T23)</f>
        <v>0</v>
      </c>
      <c r="S24" s="149"/>
      <c r="T24" s="149"/>
      <c r="U24" s="149">
        <f>SUM(U20:W23)</f>
        <v>0</v>
      </c>
      <c r="V24" s="149"/>
      <c r="W24" s="149"/>
      <c r="X24" s="149">
        <f>SUM(L24)-SUM(O24)+SUM(R24)+SUM(U24)</f>
        <v>406</v>
      </c>
      <c r="Y24" s="149"/>
      <c r="Z24" s="149"/>
      <c r="AA24" s="149">
        <f>SUM(AA20:AC23)</f>
        <v>6600</v>
      </c>
      <c r="AB24" s="149"/>
      <c r="AC24" s="149"/>
      <c r="AD24" s="149">
        <f>SUM(AD20:AF23)</f>
        <v>378</v>
      </c>
      <c r="AE24" s="149"/>
      <c r="AF24" s="209"/>
      <c r="AG24" s="149">
        <f>SUM(AG20:AI23)</f>
        <v>0</v>
      </c>
      <c r="AH24" s="149"/>
      <c r="AI24" s="149"/>
      <c r="AJ24" s="165">
        <f>SUM(AJ20:AL23)</f>
        <v>0</v>
      </c>
      <c r="AK24" s="149"/>
      <c r="AL24" s="149"/>
      <c r="AM24" s="149">
        <f>SUM(AM20:AO23)</f>
        <v>0</v>
      </c>
      <c r="AN24" s="149"/>
      <c r="AO24" s="149"/>
      <c r="AP24" s="149">
        <f>SUM(AP20:AR23)</f>
        <v>0</v>
      </c>
      <c r="AQ24" s="149"/>
      <c r="AR24" s="149"/>
      <c r="AS24" s="149">
        <f>SUM(AS20:AU23)</f>
        <v>369</v>
      </c>
      <c r="AT24" s="149"/>
      <c r="AU24" s="149"/>
      <c r="AV24" s="149">
        <f>SUM(AV20:AX23)</f>
        <v>0</v>
      </c>
      <c r="AW24" s="149"/>
      <c r="AX24" s="149"/>
      <c r="AY24" s="149">
        <f>SUM(AY20:BA23)</f>
        <v>0</v>
      </c>
      <c r="AZ24" s="149"/>
      <c r="BA24" s="149"/>
      <c r="BB24" s="149">
        <f>SUM(BB20:BD23)</f>
        <v>0</v>
      </c>
      <c r="BC24" s="149"/>
      <c r="BD24" s="149"/>
      <c r="BE24" s="149">
        <f>SUM(BE20:BG23)</f>
        <v>6118</v>
      </c>
      <c r="BF24" s="149"/>
      <c r="BG24" s="166"/>
    </row>
    <row r="25" spans="1:59" ht="33.75" customHeight="1">
      <c r="A25" s="111"/>
      <c r="B25" s="228" t="s">
        <v>41</v>
      </c>
      <c r="C25" s="213" t="s">
        <v>107</v>
      </c>
      <c r="D25" s="213" t="s">
        <v>21</v>
      </c>
      <c r="E25" s="213"/>
      <c r="F25" s="213"/>
      <c r="G25" s="213"/>
      <c r="H25" s="213"/>
      <c r="I25" s="208">
        <v>0</v>
      </c>
      <c r="J25" s="208"/>
      <c r="K25" s="208"/>
      <c r="L25" s="208">
        <v>0</v>
      </c>
      <c r="M25" s="208"/>
      <c r="N25" s="208"/>
      <c r="O25" s="208">
        <v>0</v>
      </c>
      <c r="P25" s="208"/>
      <c r="Q25" s="208"/>
      <c r="R25" s="208">
        <v>0</v>
      </c>
      <c r="S25" s="208"/>
      <c r="T25" s="208"/>
      <c r="U25" s="208">
        <v>0</v>
      </c>
      <c r="V25" s="208"/>
      <c r="W25" s="208"/>
      <c r="X25" s="160">
        <f aca="true" t="shared" si="1" ref="X25:X30">L25-(O25+R25+U25)</f>
        <v>0</v>
      </c>
      <c r="Y25" s="160"/>
      <c r="Z25" s="160"/>
      <c r="AA25" s="160">
        <v>0</v>
      </c>
      <c r="AB25" s="160"/>
      <c r="AC25" s="160"/>
      <c r="AD25" s="208">
        <v>0</v>
      </c>
      <c r="AE25" s="208"/>
      <c r="AF25" s="23"/>
      <c r="AG25" s="160">
        <v>0</v>
      </c>
      <c r="AH25" s="160"/>
      <c r="AI25" s="160"/>
      <c r="AJ25" s="160">
        <v>0</v>
      </c>
      <c r="AK25" s="160"/>
      <c r="AL25" s="160"/>
      <c r="AM25" s="160">
        <v>0</v>
      </c>
      <c r="AN25" s="160"/>
      <c r="AO25" s="160"/>
      <c r="AP25" s="160">
        <v>0</v>
      </c>
      <c r="AQ25" s="160"/>
      <c r="AR25" s="160"/>
      <c r="AS25" s="160">
        <v>0</v>
      </c>
      <c r="AT25" s="160"/>
      <c r="AU25" s="160"/>
      <c r="AV25" s="160">
        <v>0</v>
      </c>
      <c r="AW25" s="160"/>
      <c r="AX25" s="160"/>
      <c r="AY25" s="160">
        <v>0</v>
      </c>
      <c r="AZ25" s="160"/>
      <c r="BA25" s="160"/>
      <c r="BB25" s="160">
        <v>0</v>
      </c>
      <c r="BC25" s="160"/>
      <c r="BD25" s="160"/>
      <c r="BE25" s="160">
        <v>0</v>
      </c>
      <c r="BF25" s="160"/>
      <c r="BG25" s="161"/>
    </row>
    <row r="26" spans="1:59" ht="33.75" customHeight="1">
      <c r="A26" s="111"/>
      <c r="B26" s="229"/>
      <c r="C26" s="214"/>
      <c r="D26" s="213" t="s">
        <v>24</v>
      </c>
      <c r="E26" s="213"/>
      <c r="F26" s="213"/>
      <c r="G26" s="213"/>
      <c r="H26" s="213"/>
      <c r="I26" s="160">
        <v>33</v>
      </c>
      <c r="J26" s="160"/>
      <c r="K26" s="160"/>
      <c r="L26" s="160">
        <v>32</v>
      </c>
      <c r="M26" s="160"/>
      <c r="N26" s="160"/>
      <c r="O26" s="208">
        <v>0</v>
      </c>
      <c r="P26" s="208"/>
      <c r="Q26" s="208"/>
      <c r="R26" s="208">
        <v>0</v>
      </c>
      <c r="S26" s="208"/>
      <c r="T26" s="208"/>
      <c r="U26" s="208">
        <v>0</v>
      </c>
      <c r="V26" s="208"/>
      <c r="W26" s="208"/>
      <c r="X26" s="160">
        <f t="shared" si="1"/>
        <v>32</v>
      </c>
      <c r="Y26" s="160"/>
      <c r="Z26" s="160"/>
      <c r="AA26" s="160">
        <v>240</v>
      </c>
      <c r="AB26" s="160"/>
      <c r="AC26" s="160"/>
      <c r="AD26" s="160">
        <v>36</v>
      </c>
      <c r="AE26" s="160"/>
      <c r="AF26" s="207"/>
      <c r="AG26" s="160">
        <v>0</v>
      </c>
      <c r="AH26" s="160"/>
      <c r="AI26" s="160"/>
      <c r="AJ26" s="160">
        <v>0</v>
      </c>
      <c r="AK26" s="160"/>
      <c r="AL26" s="160"/>
      <c r="AM26" s="160">
        <v>0</v>
      </c>
      <c r="AN26" s="160"/>
      <c r="AO26" s="160"/>
      <c r="AP26" s="160">
        <v>0</v>
      </c>
      <c r="AQ26" s="160"/>
      <c r="AR26" s="160"/>
      <c r="AS26" s="160">
        <v>35</v>
      </c>
      <c r="AT26" s="160"/>
      <c r="AU26" s="160"/>
      <c r="AV26" s="160">
        <v>0</v>
      </c>
      <c r="AW26" s="160"/>
      <c r="AX26" s="160"/>
      <c r="AY26" s="160">
        <v>0</v>
      </c>
      <c r="AZ26" s="160"/>
      <c r="BA26" s="160"/>
      <c r="BB26" s="160">
        <v>0</v>
      </c>
      <c r="BC26" s="160"/>
      <c r="BD26" s="160"/>
      <c r="BE26" s="160">
        <v>241</v>
      </c>
      <c r="BF26" s="160"/>
      <c r="BG26" s="161"/>
    </row>
    <row r="27" spans="1:59" ht="33.75" customHeight="1">
      <c r="A27" s="111"/>
      <c r="B27" s="229"/>
      <c r="C27" s="214"/>
      <c r="D27" s="213" t="s">
        <v>25</v>
      </c>
      <c r="E27" s="213"/>
      <c r="F27" s="213"/>
      <c r="G27" s="213"/>
      <c r="H27" s="213"/>
      <c r="I27" s="160">
        <v>348</v>
      </c>
      <c r="J27" s="160"/>
      <c r="K27" s="160"/>
      <c r="L27" s="160">
        <v>342</v>
      </c>
      <c r="M27" s="160"/>
      <c r="N27" s="160"/>
      <c r="O27" s="208">
        <v>0</v>
      </c>
      <c r="P27" s="208"/>
      <c r="Q27" s="208"/>
      <c r="R27" s="208">
        <v>0</v>
      </c>
      <c r="S27" s="208"/>
      <c r="T27" s="208"/>
      <c r="U27" s="208">
        <v>0</v>
      </c>
      <c r="V27" s="208"/>
      <c r="W27" s="208"/>
      <c r="X27" s="160">
        <f t="shared" si="1"/>
        <v>342</v>
      </c>
      <c r="Y27" s="160"/>
      <c r="Z27" s="160"/>
      <c r="AA27" s="160">
        <v>21998</v>
      </c>
      <c r="AB27" s="160"/>
      <c r="AC27" s="160"/>
      <c r="AD27" s="160">
        <v>350</v>
      </c>
      <c r="AE27" s="160"/>
      <c r="AF27" s="207"/>
      <c r="AG27" s="160">
        <v>0</v>
      </c>
      <c r="AH27" s="160"/>
      <c r="AI27" s="160"/>
      <c r="AJ27" s="160">
        <v>0</v>
      </c>
      <c r="AK27" s="160"/>
      <c r="AL27" s="160"/>
      <c r="AM27" s="160">
        <v>0</v>
      </c>
      <c r="AN27" s="160"/>
      <c r="AO27" s="160"/>
      <c r="AP27" s="160">
        <v>0</v>
      </c>
      <c r="AQ27" s="160"/>
      <c r="AR27" s="160"/>
      <c r="AS27" s="160">
        <v>340</v>
      </c>
      <c r="AT27" s="160"/>
      <c r="AU27" s="160"/>
      <c r="AV27" s="160">
        <v>0</v>
      </c>
      <c r="AW27" s="160"/>
      <c r="AX27" s="160"/>
      <c r="AY27" s="160">
        <v>0</v>
      </c>
      <c r="AZ27" s="160"/>
      <c r="BA27" s="160"/>
      <c r="BB27" s="160">
        <v>0</v>
      </c>
      <c r="BC27" s="160"/>
      <c r="BD27" s="160"/>
      <c r="BE27" s="160">
        <v>21571</v>
      </c>
      <c r="BF27" s="160"/>
      <c r="BG27" s="161"/>
    </row>
    <row r="28" spans="1:59" ht="33.75" customHeight="1">
      <c r="A28" s="111"/>
      <c r="B28" s="229"/>
      <c r="C28" s="213" t="s">
        <v>108</v>
      </c>
      <c r="D28" s="213" t="s">
        <v>21</v>
      </c>
      <c r="E28" s="213"/>
      <c r="F28" s="213"/>
      <c r="G28" s="213"/>
      <c r="H28" s="213"/>
      <c r="I28" s="160">
        <v>6</v>
      </c>
      <c r="J28" s="160"/>
      <c r="K28" s="160"/>
      <c r="L28" s="160">
        <v>5</v>
      </c>
      <c r="M28" s="160"/>
      <c r="N28" s="160"/>
      <c r="O28" s="160">
        <v>1</v>
      </c>
      <c r="P28" s="160"/>
      <c r="Q28" s="160"/>
      <c r="R28" s="208">
        <v>0</v>
      </c>
      <c r="S28" s="208"/>
      <c r="T28" s="208"/>
      <c r="U28" s="208">
        <v>0</v>
      </c>
      <c r="V28" s="208"/>
      <c r="W28" s="208"/>
      <c r="X28" s="160">
        <f t="shared" si="1"/>
        <v>4</v>
      </c>
      <c r="Y28" s="160"/>
      <c r="Z28" s="160"/>
      <c r="AA28" s="160">
        <v>21</v>
      </c>
      <c r="AB28" s="160"/>
      <c r="AC28" s="160"/>
      <c r="AD28" s="160">
        <v>5</v>
      </c>
      <c r="AE28" s="160"/>
      <c r="AF28" s="207"/>
      <c r="AG28" s="160">
        <v>1</v>
      </c>
      <c r="AH28" s="160"/>
      <c r="AI28" s="160"/>
      <c r="AJ28" s="160">
        <v>0</v>
      </c>
      <c r="AK28" s="160"/>
      <c r="AL28" s="160"/>
      <c r="AM28" s="160">
        <v>0</v>
      </c>
      <c r="AN28" s="160"/>
      <c r="AO28" s="160"/>
      <c r="AP28" s="160">
        <v>0</v>
      </c>
      <c r="AQ28" s="160"/>
      <c r="AR28" s="160"/>
      <c r="AS28" s="160">
        <v>4</v>
      </c>
      <c r="AT28" s="160"/>
      <c r="AU28" s="160"/>
      <c r="AV28" s="160">
        <v>0</v>
      </c>
      <c r="AW28" s="160"/>
      <c r="AX28" s="160"/>
      <c r="AY28" s="160">
        <v>0</v>
      </c>
      <c r="AZ28" s="160"/>
      <c r="BA28" s="160"/>
      <c r="BB28" s="160">
        <v>0</v>
      </c>
      <c r="BC28" s="160"/>
      <c r="BD28" s="160"/>
      <c r="BE28" s="160">
        <v>21</v>
      </c>
      <c r="BF28" s="160"/>
      <c r="BG28" s="161"/>
    </row>
    <row r="29" spans="1:59" ht="33.75" customHeight="1">
      <c r="A29" s="111"/>
      <c r="B29" s="229"/>
      <c r="C29" s="214"/>
      <c r="D29" s="213" t="s">
        <v>24</v>
      </c>
      <c r="E29" s="213"/>
      <c r="F29" s="213"/>
      <c r="G29" s="213"/>
      <c r="H29" s="213"/>
      <c r="I29" s="160">
        <v>8</v>
      </c>
      <c r="J29" s="160"/>
      <c r="K29" s="160"/>
      <c r="L29" s="160">
        <v>6</v>
      </c>
      <c r="M29" s="160"/>
      <c r="N29" s="160"/>
      <c r="O29" s="160">
        <v>2</v>
      </c>
      <c r="P29" s="160"/>
      <c r="Q29" s="160"/>
      <c r="R29" s="208">
        <v>0</v>
      </c>
      <c r="S29" s="208"/>
      <c r="T29" s="208"/>
      <c r="U29" s="208">
        <v>0</v>
      </c>
      <c r="V29" s="208"/>
      <c r="W29" s="208"/>
      <c r="X29" s="160">
        <f t="shared" si="1"/>
        <v>4</v>
      </c>
      <c r="Y29" s="160"/>
      <c r="Z29" s="160"/>
      <c r="AA29" s="160">
        <v>41</v>
      </c>
      <c r="AB29" s="160"/>
      <c r="AC29" s="160"/>
      <c r="AD29" s="160">
        <v>8</v>
      </c>
      <c r="AE29" s="160"/>
      <c r="AF29" s="207"/>
      <c r="AG29" s="160">
        <v>1</v>
      </c>
      <c r="AH29" s="160"/>
      <c r="AI29" s="160"/>
      <c r="AJ29" s="160">
        <v>0</v>
      </c>
      <c r="AK29" s="160"/>
      <c r="AL29" s="160"/>
      <c r="AM29" s="160">
        <v>0</v>
      </c>
      <c r="AN29" s="160"/>
      <c r="AO29" s="160"/>
      <c r="AP29" s="160">
        <v>0</v>
      </c>
      <c r="AQ29" s="160"/>
      <c r="AR29" s="160"/>
      <c r="AS29" s="160">
        <v>6</v>
      </c>
      <c r="AT29" s="160"/>
      <c r="AU29" s="160"/>
      <c r="AV29" s="160">
        <v>0</v>
      </c>
      <c r="AW29" s="160"/>
      <c r="AX29" s="160"/>
      <c r="AY29" s="160">
        <v>0</v>
      </c>
      <c r="AZ29" s="160"/>
      <c r="BA29" s="160"/>
      <c r="BB29" s="160">
        <v>0</v>
      </c>
      <c r="BC29" s="160"/>
      <c r="BD29" s="160"/>
      <c r="BE29" s="160">
        <v>46</v>
      </c>
      <c r="BF29" s="160"/>
      <c r="BG29" s="161"/>
    </row>
    <row r="30" spans="1:59" ht="33.75" customHeight="1">
      <c r="A30" s="111"/>
      <c r="B30" s="229"/>
      <c r="C30" s="214"/>
      <c r="D30" s="213" t="s">
        <v>25</v>
      </c>
      <c r="E30" s="213"/>
      <c r="F30" s="213"/>
      <c r="G30" s="213"/>
      <c r="H30" s="213"/>
      <c r="I30" s="160">
        <v>38</v>
      </c>
      <c r="J30" s="160"/>
      <c r="K30" s="160"/>
      <c r="L30" s="160">
        <v>31</v>
      </c>
      <c r="M30" s="160"/>
      <c r="N30" s="160"/>
      <c r="O30" s="208">
        <v>0</v>
      </c>
      <c r="P30" s="208"/>
      <c r="Q30" s="208"/>
      <c r="R30" s="208">
        <v>0</v>
      </c>
      <c r="S30" s="208"/>
      <c r="T30" s="208"/>
      <c r="U30" s="208">
        <v>0</v>
      </c>
      <c r="V30" s="208"/>
      <c r="W30" s="208"/>
      <c r="X30" s="160">
        <f t="shared" si="1"/>
        <v>31</v>
      </c>
      <c r="Y30" s="160"/>
      <c r="Z30" s="160"/>
      <c r="AA30" s="160">
        <v>2071</v>
      </c>
      <c r="AB30" s="160"/>
      <c r="AC30" s="160"/>
      <c r="AD30" s="160">
        <v>41</v>
      </c>
      <c r="AE30" s="160"/>
      <c r="AF30" s="207"/>
      <c r="AG30" s="160">
        <v>0</v>
      </c>
      <c r="AH30" s="160"/>
      <c r="AI30" s="160"/>
      <c r="AJ30" s="160">
        <v>0</v>
      </c>
      <c r="AK30" s="160"/>
      <c r="AL30" s="160"/>
      <c r="AM30" s="160">
        <v>0</v>
      </c>
      <c r="AN30" s="160"/>
      <c r="AO30" s="160"/>
      <c r="AP30" s="160">
        <v>0</v>
      </c>
      <c r="AQ30" s="160"/>
      <c r="AR30" s="160"/>
      <c r="AS30" s="160">
        <v>37</v>
      </c>
      <c r="AT30" s="160"/>
      <c r="AU30" s="160"/>
      <c r="AV30" s="160">
        <v>0</v>
      </c>
      <c r="AW30" s="160"/>
      <c r="AX30" s="160"/>
      <c r="AY30" s="160">
        <v>0</v>
      </c>
      <c r="AZ30" s="160"/>
      <c r="BA30" s="160"/>
      <c r="BB30" s="160">
        <v>0</v>
      </c>
      <c r="BC30" s="160"/>
      <c r="BD30" s="160"/>
      <c r="BE30" s="160">
        <v>2119</v>
      </c>
      <c r="BF30" s="160"/>
      <c r="BG30" s="161"/>
    </row>
    <row r="31" spans="1:59" ht="33.75" customHeight="1">
      <c r="A31" s="111"/>
      <c r="B31" s="230"/>
      <c r="C31" s="216" t="s">
        <v>114</v>
      </c>
      <c r="D31" s="216"/>
      <c r="E31" s="216"/>
      <c r="F31" s="216"/>
      <c r="G31" s="216"/>
      <c r="H31" s="216"/>
      <c r="I31" s="149">
        <f>SUM(I25:K30)</f>
        <v>433</v>
      </c>
      <c r="J31" s="149"/>
      <c r="K31" s="149"/>
      <c r="L31" s="149">
        <f>SUM(L25:N30)</f>
        <v>416</v>
      </c>
      <c r="M31" s="149"/>
      <c r="N31" s="149"/>
      <c r="O31" s="149">
        <f>SUM(O25:Q30)</f>
        <v>3</v>
      </c>
      <c r="P31" s="149"/>
      <c r="Q31" s="149"/>
      <c r="R31" s="149">
        <f>SUM(R25:T30)</f>
        <v>0</v>
      </c>
      <c r="S31" s="149"/>
      <c r="T31" s="149"/>
      <c r="U31" s="149">
        <f>SUM(U25:W30)</f>
        <v>0</v>
      </c>
      <c r="V31" s="149"/>
      <c r="W31" s="149"/>
      <c r="X31" s="149">
        <f aca="true" t="shared" si="2" ref="X31:X39">L31-(O31+R31+U31)</f>
        <v>413</v>
      </c>
      <c r="Y31" s="149"/>
      <c r="Z31" s="149"/>
      <c r="AA31" s="149">
        <f>SUM(AA25:AC30)</f>
        <v>24371</v>
      </c>
      <c r="AB31" s="149"/>
      <c r="AC31" s="149"/>
      <c r="AD31" s="149">
        <f>SUM(AD25:AF30)</f>
        <v>440</v>
      </c>
      <c r="AE31" s="149"/>
      <c r="AF31" s="209"/>
      <c r="AG31" s="149">
        <f>SUM(AG25:AI30)</f>
        <v>2</v>
      </c>
      <c r="AH31" s="149"/>
      <c r="AI31" s="149"/>
      <c r="AJ31" s="165">
        <f>SUM(AJ25:AL30)</f>
        <v>0</v>
      </c>
      <c r="AK31" s="149"/>
      <c r="AL31" s="149"/>
      <c r="AM31" s="149">
        <f>SUM(AM25:AO30)</f>
        <v>0</v>
      </c>
      <c r="AN31" s="149"/>
      <c r="AO31" s="149"/>
      <c r="AP31" s="149">
        <f>SUM(AP25:AR30)</f>
        <v>0</v>
      </c>
      <c r="AQ31" s="149"/>
      <c r="AR31" s="149"/>
      <c r="AS31" s="149">
        <f>SUM(AS25:AU30)</f>
        <v>422</v>
      </c>
      <c r="AT31" s="149"/>
      <c r="AU31" s="149"/>
      <c r="AV31" s="149">
        <f>SUM(AV25:AX30)</f>
        <v>0</v>
      </c>
      <c r="AW31" s="149"/>
      <c r="AX31" s="149"/>
      <c r="AY31" s="149">
        <f>SUM(AY25:BA30)</f>
        <v>0</v>
      </c>
      <c r="AZ31" s="149"/>
      <c r="BA31" s="149"/>
      <c r="BB31" s="149">
        <f>SUM(BB25:BD30)</f>
        <v>0</v>
      </c>
      <c r="BC31" s="149"/>
      <c r="BD31" s="149"/>
      <c r="BE31" s="149">
        <f>SUM(BE25:BG30)</f>
        <v>23998</v>
      </c>
      <c r="BF31" s="149"/>
      <c r="BG31" s="166"/>
    </row>
    <row r="32" spans="1:59" ht="33.75" customHeight="1">
      <c r="A32" s="111"/>
      <c r="B32" s="231" t="s">
        <v>75</v>
      </c>
      <c r="C32" s="213" t="s">
        <v>107</v>
      </c>
      <c r="D32" s="215" t="s">
        <v>26</v>
      </c>
      <c r="E32" s="215"/>
      <c r="F32" s="215"/>
      <c r="G32" s="215"/>
      <c r="H32" s="215"/>
      <c r="I32" s="208">
        <v>0</v>
      </c>
      <c r="J32" s="208"/>
      <c r="K32" s="208"/>
      <c r="L32" s="208">
        <v>0</v>
      </c>
      <c r="M32" s="208"/>
      <c r="N32" s="208"/>
      <c r="O32" s="208">
        <v>0</v>
      </c>
      <c r="P32" s="208"/>
      <c r="Q32" s="208"/>
      <c r="R32" s="208">
        <v>0</v>
      </c>
      <c r="S32" s="208"/>
      <c r="T32" s="208"/>
      <c r="U32" s="208">
        <v>0</v>
      </c>
      <c r="V32" s="208"/>
      <c r="W32" s="208"/>
      <c r="X32" s="160">
        <f t="shared" si="2"/>
        <v>0</v>
      </c>
      <c r="Y32" s="160"/>
      <c r="Z32" s="160"/>
      <c r="AA32" s="160">
        <v>0</v>
      </c>
      <c r="AB32" s="160"/>
      <c r="AC32" s="160"/>
      <c r="AD32" s="208">
        <v>0</v>
      </c>
      <c r="AE32" s="208"/>
      <c r="AF32" s="23"/>
      <c r="AG32" s="160">
        <v>0</v>
      </c>
      <c r="AH32" s="160"/>
      <c r="AI32" s="160"/>
      <c r="AJ32" s="160">
        <v>0</v>
      </c>
      <c r="AK32" s="160"/>
      <c r="AL32" s="160"/>
      <c r="AM32" s="160">
        <v>0</v>
      </c>
      <c r="AN32" s="160"/>
      <c r="AO32" s="160"/>
      <c r="AP32" s="160">
        <v>0</v>
      </c>
      <c r="AQ32" s="160"/>
      <c r="AR32" s="160"/>
      <c r="AS32" s="160">
        <v>0</v>
      </c>
      <c r="AT32" s="160"/>
      <c r="AU32" s="160"/>
      <c r="AV32" s="160">
        <v>0</v>
      </c>
      <c r="AW32" s="160"/>
      <c r="AX32" s="160"/>
      <c r="AY32" s="160">
        <v>0</v>
      </c>
      <c r="AZ32" s="160"/>
      <c r="BA32" s="160"/>
      <c r="BB32" s="160">
        <v>0</v>
      </c>
      <c r="BC32" s="160"/>
      <c r="BD32" s="160"/>
      <c r="BE32" s="160">
        <v>0</v>
      </c>
      <c r="BF32" s="160"/>
      <c r="BG32" s="161"/>
    </row>
    <row r="33" spans="1:59" ht="33.75" customHeight="1">
      <c r="A33" s="111"/>
      <c r="B33" s="232"/>
      <c r="C33" s="214"/>
      <c r="D33" s="215" t="s">
        <v>9</v>
      </c>
      <c r="E33" s="215"/>
      <c r="F33" s="215"/>
      <c r="G33" s="215"/>
      <c r="H33" s="215"/>
      <c r="I33" s="160">
        <v>55</v>
      </c>
      <c r="J33" s="160"/>
      <c r="K33" s="160"/>
      <c r="L33" s="160">
        <v>50</v>
      </c>
      <c r="M33" s="160"/>
      <c r="N33" s="160"/>
      <c r="O33" s="208">
        <v>0</v>
      </c>
      <c r="P33" s="208"/>
      <c r="Q33" s="208"/>
      <c r="R33" s="208">
        <v>0</v>
      </c>
      <c r="S33" s="208"/>
      <c r="T33" s="208"/>
      <c r="U33" s="208">
        <v>0</v>
      </c>
      <c r="V33" s="208"/>
      <c r="W33" s="208"/>
      <c r="X33" s="160">
        <f t="shared" si="2"/>
        <v>50</v>
      </c>
      <c r="Y33" s="160"/>
      <c r="Z33" s="160"/>
      <c r="AA33" s="160">
        <v>565</v>
      </c>
      <c r="AB33" s="160"/>
      <c r="AC33" s="160"/>
      <c r="AD33" s="160">
        <v>57</v>
      </c>
      <c r="AE33" s="160"/>
      <c r="AF33" s="207"/>
      <c r="AG33" s="160">
        <v>0</v>
      </c>
      <c r="AH33" s="160"/>
      <c r="AI33" s="160"/>
      <c r="AJ33" s="160">
        <v>0</v>
      </c>
      <c r="AK33" s="160"/>
      <c r="AL33" s="160"/>
      <c r="AM33" s="160">
        <v>0</v>
      </c>
      <c r="AN33" s="160"/>
      <c r="AO33" s="160"/>
      <c r="AP33" s="160">
        <v>0</v>
      </c>
      <c r="AQ33" s="160"/>
      <c r="AR33" s="160"/>
      <c r="AS33" s="160">
        <v>56</v>
      </c>
      <c r="AT33" s="160"/>
      <c r="AU33" s="160"/>
      <c r="AV33" s="164"/>
      <c r="AW33" s="164"/>
      <c r="AX33" s="164"/>
      <c r="AY33" s="160">
        <v>0</v>
      </c>
      <c r="AZ33" s="160"/>
      <c r="BA33" s="160"/>
      <c r="BB33" s="160">
        <v>0</v>
      </c>
      <c r="BC33" s="160"/>
      <c r="BD33" s="160"/>
      <c r="BE33" s="160">
        <v>561</v>
      </c>
      <c r="BF33" s="160"/>
      <c r="BG33" s="161"/>
    </row>
    <row r="34" spans="1:59" ht="33.75" customHeight="1">
      <c r="A34" s="111"/>
      <c r="B34" s="232"/>
      <c r="C34" s="214"/>
      <c r="D34" s="215" t="s">
        <v>27</v>
      </c>
      <c r="E34" s="215"/>
      <c r="F34" s="215"/>
      <c r="G34" s="215"/>
      <c r="H34" s="215"/>
      <c r="I34" s="160">
        <v>129</v>
      </c>
      <c r="J34" s="160"/>
      <c r="K34" s="160"/>
      <c r="L34" s="160">
        <v>123</v>
      </c>
      <c r="M34" s="160"/>
      <c r="N34" s="160"/>
      <c r="O34" s="208">
        <v>0</v>
      </c>
      <c r="P34" s="208"/>
      <c r="Q34" s="208"/>
      <c r="R34" s="208">
        <v>0</v>
      </c>
      <c r="S34" s="208"/>
      <c r="T34" s="208"/>
      <c r="U34" s="208">
        <v>0</v>
      </c>
      <c r="V34" s="208"/>
      <c r="W34" s="208"/>
      <c r="X34" s="160">
        <f t="shared" si="2"/>
        <v>123</v>
      </c>
      <c r="Y34" s="160"/>
      <c r="Z34" s="160"/>
      <c r="AA34" s="160">
        <v>1649</v>
      </c>
      <c r="AB34" s="160"/>
      <c r="AC34" s="160"/>
      <c r="AD34" s="160">
        <v>114</v>
      </c>
      <c r="AE34" s="160"/>
      <c r="AF34" s="207"/>
      <c r="AG34" s="160">
        <v>0</v>
      </c>
      <c r="AH34" s="160"/>
      <c r="AI34" s="160"/>
      <c r="AJ34" s="160">
        <v>0</v>
      </c>
      <c r="AK34" s="160"/>
      <c r="AL34" s="160"/>
      <c r="AM34" s="160">
        <v>0</v>
      </c>
      <c r="AN34" s="160"/>
      <c r="AO34" s="160"/>
      <c r="AP34" s="160">
        <v>0</v>
      </c>
      <c r="AQ34" s="160"/>
      <c r="AR34" s="160"/>
      <c r="AS34" s="160">
        <v>105</v>
      </c>
      <c r="AT34" s="160"/>
      <c r="AU34" s="160"/>
      <c r="AV34" s="164"/>
      <c r="AW34" s="164"/>
      <c r="AX34" s="164"/>
      <c r="AY34" s="160">
        <v>0</v>
      </c>
      <c r="AZ34" s="160"/>
      <c r="BA34" s="160"/>
      <c r="BB34" s="160">
        <v>0</v>
      </c>
      <c r="BC34" s="160"/>
      <c r="BD34" s="160"/>
      <c r="BE34" s="160">
        <v>1565</v>
      </c>
      <c r="BF34" s="160"/>
      <c r="BG34" s="161"/>
    </row>
    <row r="35" spans="1:59" ht="33.75" customHeight="1">
      <c r="A35" s="111"/>
      <c r="B35" s="232"/>
      <c r="C35" s="213" t="s">
        <v>108</v>
      </c>
      <c r="D35" s="215" t="s">
        <v>26</v>
      </c>
      <c r="E35" s="215"/>
      <c r="F35" s="215"/>
      <c r="G35" s="215"/>
      <c r="H35" s="215"/>
      <c r="I35" s="160">
        <v>6</v>
      </c>
      <c r="J35" s="160"/>
      <c r="K35" s="160"/>
      <c r="L35" s="160">
        <v>2</v>
      </c>
      <c r="M35" s="160"/>
      <c r="N35" s="160"/>
      <c r="O35" s="208">
        <v>0</v>
      </c>
      <c r="P35" s="208"/>
      <c r="Q35" s="208"/>
      <c r="R35" s="208">
        <v>0</v>
      </c>
      <c r="S35" s="208"/>
      <c r="T35" s="208"/>
      <c r="U35" s="208">
        <v>0</v>
      </c>
      <c r="V35" s="208"/>
      <c r="W35" s="208"/>
      <c r="X35" s="160">
        <f t="shared" si="2"/>
        <v>2</v>
      </c>
      <c r="Y35" s="160"/>
      <c r="Z35" s="160"/>
      <c r="AA35" s="160">
        <v>29</v>
      </c>
      <c r="AB35" s="160"/>
      <c r="AC35" s="160"/>
      <c r="AD35" s="160">
        <v>5</v>
      </c>
      <c r="AE35" s="160"/>
      <c r="AF35" s="207"/>
      <c r="AG35" s="160">
        <v>0</v>
      </c>
      <c r="AH35" s="160"/>
      <c r="AI35" s="160"/>
      <c r="AJ35" s="160">
        <v>0</v>
      </c>
      <c r="AK35" s="160"/>
      <c r="AL35" s="160"/>
      <c r="AM35" s="160">
        <v>0</v>
      </c>
      <c r="AN35" s="160"/>
      <c r="AO35" s="160"/>
      <c r="AP35" s="160">
        <v>0</v>
      </c>
      <c r="AQ35" s="160"/>
      <c r="AR35" s="160"/>
      <c r="AS35" s="160">
        <v>2</v>
      </c>
      <c r="AT35" s="160"/>
      <c r="AU35" s="160"/>
      <c r="AV35" s="160">
        <v>0</v>
      </c>
      <c r="AW35" s="160"/>
      <c r="AX35" s="160"/>
      <c r="AY35" s="160">
        <v>0</v>
      </c>
      <c r="AZ35" s="160"/>
      <c r="BA35" s="160"/>
      <c r="BB35" s="160">
        <v>0</v>
      </c>
      <c r="BC35" s="160"/>
      <c r="BD35" s="160"/>
      <c r="BE35" s="160">
        <v>39</v>
      </c>
      <c r="BF35" s="160"/>
      <c r="BG35" s="161"/>
    </row>
    <row r="36" spans="1:59" ht="33.75" customHeight="1">
      <c r="A36" s="111"/>
      <c r="B36" s="232"/>
      <c r="C36" s="214"/>
      <c r="D36" s="215" t="s">
        <v>9</v>
      </c>
      <c r="E36" s="215"/>
      <c r="F36" s="215"/>
      <c r="G36" s="215"/>
      <c r="H36" s="215"/>
      <c r="I36" s="160">
        <v>5696</v>
      </c>
      <c r="J36" s="160"/>
      <c r="K36" s="160"/>
      <c r="L36" s="160">
        <v>5522</v>
      </c>
      <c r="M36" s="160"/>
      <c r="N36" s="160"/>
      <c r="O36" s="160">
        <v>625</v>
      </c>
      <c r="P36" s="160"/>
      <c r="Q36" s="160"/>
      <c r="R36" s="160">
        <v>21</v>
      </c>
      <c r="S36" s="160"/>
      <c r="T36" s="160"/>
      <c r="U36" s="160">
        <v>25</v>
      </c>
      <c r="V36" s="160"/>
      <c r="W36" s="160"/>
      <c r="X36" s="160">
        <f t="shared" si="2"/>
        <v>4851</v>
      </c>
      <c r="Y36" s="160"/>
      <c r="Z36" s="160"/>
      <c r="AA36" s="160">
        <v>69292</v>
      </c>
      <c r="AB36" s="160"/>
      <c r="AC36" s="160"/>
      <c r="AD36" s="160">
        <v>5428</v>
      </c>
      <c r="AE36" s="160"/>
      <c r="AF36" s="207"/>
      <c r="AG36" s="160">
        <v>594</v>
      </c>
      <c r="AH36" s="160"/>
      <c r="AI36" s="160"/>
      <c r="AJ36" s="160">
        <v>20</v>
      </c>
      <c r="AK36" s="160"/>
      <c r="AL36" s="160"/>
      <c r="AM36" s="160">
        <v>25</v>
      </c>
      <c r="AN36" s="160"/>
      <c r="AO36" s="160"/>
      <c r="AP36" s="160">
        <v>25</v>
      </c>
      <c r="AQ36" s="160"/>
      <c r="AR36" s="160"/>
      <c r="AS36" s="160">
        <v>4712</v>
      </c>
      <c r="AT36" s="160"/>
      <c r="AU36" s="160"/>
      <c r="AV36" s="164"/>
      <c r="AW36" s="164"/>
      <c r="AX36" s="164"/>
      <c r="AY36" s="160">
        <v>9</v>
      </c>
      <c r="AZ36" s="160"/>
      <c r="BA36" s="160"/>
      <c r="BB36" s="160">
        <v>0</v>
      </c>
      <c r="BC36" s="160"/>
      <c r="BD36" s="160"/>
      <c r="BE36" s="160">
        <v>68164</v>
      </c>
      <c r="BF36" s="160"/>
      <c r="BG36" s="161"/>
    </row>
    <row r="37" spans="1:59" ht="33.75" customHeight="1">
      <c r="A37" s="111"/>
      <c r="B37" s="232"/>
      <c r="C37" s="214"/>
      <c r="D37" s="215" t="s">
        <v>27</v>
      </c>
      <c r="E37" s="215"/>
      <c r="F37" s="215"/>
      <c r="G37" s="215"/>
      <c r="H37" s="215"/>
      <c r="I37" s="160">
        <v>12346</v>
      </c>
      <c r="J37" s="160"/>
      <c r="K37" s="160"/>
      <c r="L37" s="160">
        <v>11679</v>
      </c>
      <c r="M37" s="160"/>
      <c r="N37" s="160"/>
      <c r="O37" s="160">
        <v>304</v>
      </c>
      <c r="P37" s="160"/>
      <c r="Q37" s="160"/>
      <c r="R37" s="160">
        <v>30</v>
      </c>
      <c r="S37" s="160"/>
      <c r="T37" s="160"/>
      <c r="U37" s="160">
        <v>99</v>
      </c>
      <c r="V37" s="160"/>
      <c r="W37" s="160"/>
      <c r="X37" s="160">
        <f t="shared" si="2"/>
        <v>11246</v>
      </c>
      <c r="Y37" s="160"/>
      <c r="Z37" s="160"/>
      <c r="AA37" s="160">
        <v>189008</v>
      </c>
      <c r="AB37" s="160"/>
      <c r="AC37" s="160"/>
      <c r="AD37" s="160">
        <v>11031</v>
      </c>
      <c r="AE37" s="160"/>
      <c r="AF37" s="207"/>
      <c r="AG37" s="160">
        <v>274</v>
      </c>
      <c r="AH37" s="160"/>
      <c r="AI37" s="160"/>
      <c r="AJ37" s="162">
        <v>32</v>
      </c>
      <c r="AK37" s="162"/>
      <c r="AL37" s="162"/>
      <c r="AM37" s="162">
        <v>93</v>
      </c>
      <c r="AN37" s="162"/>
      <c r="AO37" s="162"/>
      <c r="AP37" s="162">
        <v>93</v>
      </c>
      <c r="AQ37" s="162"/>
      <c r="AR37" s="162"/>
      <c r="AS37" s="162">
        <v>10290</v>
      </c>
      <c r="AT37" s="162"/>
      <c r="AU37" s="162"/>
      <c r="AV37" s="163"/>
      <c r="AW37" s="163"/>
      <c r="AX37" s="163"/>
      <c r="AY37" s="162">
        <v>2</v>
      </c>
      <c r="AZ37" s="162"/>
      <c r="BA37" s="162"/>
      <c r="BB37" s="162">
        <v>0</v>
      </c>
      <c r="BC37" s="162"/>
      <c r="BD37" s="162"/>
      <c r="BE37" s="160">
        <v>182430</v>
      </c>
      <c r="BF37" s="160"/>
      <c r="BG37" s="161"/>
    </row>
    <row r="38" spans="1:59" ht="33.75" customHeight="1">
      <c r="A38" s="111"/>
      <c r="B38" s="233"/>
      <c r="C38" s="216" t="s">
        <v>115</v>
      </c>
      <c r="D38" s="216"/>
      <c r="E38" s="216"/>
      <c r="F38" s="216"/>
      <c r="G38" s="216"/>
      <c r="H38" s="216"/>
      <c r="I38" s="149">
        <f>SUM(I32:K37)</f>
        <v>18232</v>
      </c>
      <c r="J38" s="149"/>
      <c r="K38" s="149"/>
      <c r="L38" s="149">
        <f>SUM(L32:N37)</f>
        <v>17376</v>
      </c>
      <c r="M38" s="149"/>
      <c r="N38" s="149"/>
      <c r="O38" s="149">
        <f>SUM(O32:Q37)</f>
        <v>929</v>
      </c>
      <c r="P38" s="149"/>
      <c r="Q38" s="149"/>
      <c r="R38" s="149">
        <f>SUM(R32:T37)</f>
        <v>51</v>
      </c>
      <c r="S38" s="149"/>
      <c r="T38" s="149"/>
      <c r="U38" s="149">
        <f>SUM(U32:W37)</f>
        <v>124</v>
      </c>
      <c r="V38" s="149"/>
      <c r="W38" s="149"/>
      <c r="X38" s="149">
        <f t="shared" si="2"/>
        <v>16272</v>
      </c>
      <c r="Y38" s="149"/>
      <c r="Z38" s="149"/>
      <c r="AA38" s="149">
        <f>SUM(AA32:AC37)</f>
        <v>260543</v>
      </c>
      <c r="AB38" s="149"/>
      <c r="AC38" s="149"/>
      <c r="AD38" s="149">
        <f>SUM(AD32:AF37)</f>
        <v>16635</v>
      </c>
      <c r="AE38" s="149"/>
      <c r="AF38" s="209"/>
      <c r="AG38" s="149">
        <f>SUM(AG32:AI37)</f>
        <v>868</v>
      </c>
      <c r="AH38" s="149"/>
      <c r="AI38" s="149"/>
      <c r="AJ38" s="159">
        <f>SUM(AJ32:AL37)</f>
        <v>52</v>
      </c>
      <c r="AK38" s="158"/>
      <c r="AL38" s="158"/>
      <c r="AM38" s="158">
        <f>SUM(AM32:AO37)</f>
        <v>118</v>
      </c>
      <c r="AN38" s="158"/>
      <c r="AO38" s="158"/>
      <c r="AP38" s="158">
        <f>SUM(AP32:AR37)</f>
        <v>118</v>
      </c>
      <c r="AQ38" s="158"/>
      <c r="AR38" s="158"/>
      <c r="AS38" s="158">
        <f>SUM(AS32:AU37)</f>
        <v>15165</v>
      </c>
      <c r="AT38" s="158"/>
      <c r="AU38" s="158"/>
      <c r="AV38" s="158">
        <f>SUM(AV32:AX37)</f>
        <v>0</v>
      </c>
      <c r="AW38" s="158"/>
      <c r="AX38" s="158"/>
      <c r="AY38" s="158">
        <f>SUM(AY32:BA37)</f>
        <v>11</v>
      </c>
      <c r="AZ38" s="158"/>
      <c r="BA38" s="158"/>
      <c r="BB38" s="158">
        <f>SUM(BB32:BD37)</f>
        <v>0</v>
      </c>
      <c r="BC38" s="158"/>
      <c r="BD38" s="158"/>
      <c r="BE38" s="148">
        <f>SUM(BE32:BG37)</f>
        <v>252759</v>
      </c>
      <c r="BF38" s="149"/>
      <c r="BG38" s="150"/>
    </row>
    <row r="39" spans="1:59" ht="33.75" customHeight="1" thickBot="1">
      <c r="A39" s="223"/>
      <c r="B39" s="220" t="s">
        <v>116</v>
      </c>
      <c r="C39" s="221"/>
      <c r="D39" s="221"/>
      <c r="E39" s="221"/>
      <c r="F39" s="221"/>
      <c r="G39" s="221"/>
      <c r="H39" s="222"/>
      <c r="I39" s="151">
        <f>I19+I24+I31+I38</f>
        <v>65524</v>
      </c>
      <c r="J39" s="151"/>
      <c r="K39" s="151"/>
      <c r="L39" s="151">
        <f>L19+L24+L31+L38</f>
        <v>61863</v>
      </c>
      <c r="M39" s="151"/>
      <c r="N39" s="151"/>
      <c r="O39" s="151">
        <f>O19+O24+O31+O38</f>
        <v>1384</v>
      </c>
      <c r="P39" s="151"/>
      <c r="Q39" s="151"/>
      <c r="R39" s="151">
        <f>R19+R24+R31+R38</f>
        <v>69</v>
      </c>
      <c r="S39" s="151"/>
      <c r="T39" s="151"/>
      <c r="U39" s="151">
        <f>U19+U24+U31+U38</f>
        <v>142</v>
      </c>
      <c r="V39" s="151"/>
      <c r="W39" s="151"/>
      <c r="X39" s="151">
        <f t="shared" si="2"/>
        <v>60268</v>
      </c>
      <c r="Y39" s="151"/>
      <c r="Z39" s="151"/>
      <c r="AA39" s="151">
        <f>AA19+AA24+AA31+AA38</f>
        <v>1028808</v>
      </c>
      <c r="AB39" s="151"/>
      <c r="AC39" s="151"/>
      <c r="AD39" s="151">
        <f>AD19+AD24+AD31+AD38</f>
        <v>57407</v>
      </c>
      <c r="AE39" s="151"/>
      <c r="AF39" s="211"/>
      <c r="AG39" s="151">
        <f>SUM(AG19)+SUM(AG24)+SUM(AG31)+SUM(AG38)</f>
        <v>1322</v>
      </c>
      <c r="AH39" s="151"/>
      <c r="AI39" s="151"/>
      <c r="AJ39" s="152">
        <f>SUM(AJ19)+SUM(AJ24)+SUM(AJ31)+SUM(AJ38)</f>
        <v>70</v>
      </c>
      <c r="AK39" s="153"/>
      <c r="AL39" s="154"/>
      <c r="AM39" s="153">
        <f>SUM(AM19)+SUM(AM24)+SUM(AM31)+SUM(AM38)</f>
        <v>133</v>
      </c>
      <c r="AN39" s="153"/>
      <c r="AO39" s="153"/>
      <c r="AP39" s="153">
        <f>SUM(AP19)+SUM(AP24)+SUM(AP31)+SUM(AP38)</f>
        <v>133</v>
      </c>
      <c r="AQ39" s="153"/>
      <c r="AR39" s="153"/>
      <c r="AS39" s="153">
        <f>SUM(AS19)+SUM(AS24)+SUM(AS31)+SUM(AS38)</f>
        <v>54136</v>
      </c>
      <c r="AT39" s="153"/>
      <c r="AU39" s="153"/>
      <c r="AV39" s="153">
        <f>SUM(AV19)+SUM(AV24)+SUM(AV31)+SUM(AV38)</f>
        <v>0</v>
      </c>
      <c r="AW39" s="153"/>
      <c r="AX39" s="153"/>
      <c r="AY39" s="153">
        <f>SUM(AY19)+SUM(AY24)+SUM(AY31)+SUM(AY38)</f>
        <v>43</v>
      </c>
      <c r="AZ39" s="153"/>
      <c r="BA39" s="153"/>
      <c r="BB39" s="152">
        <f>SUM(BB19)+SUM(BB24)+SUM(BB31)+SUM(BB38)</f>
        <v>0</v>
      </c>
      <c r="BC39" s="153"/>
      <c r="BD39" s="155"/>
      <c r="BE39" s="156">
        <f>SUM(BE19)+SUM(BE24)+SUM(BE31)+SUM(BE38)</f>
        <v>983609</v>
      </c>
      <c r="BF39" s="151"/>
      <c r="BG39" s="157"/>
    </row>
    <row r="40" spans="1:59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</row>
    <row r="41" spans="1:59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59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59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</row>
    <row r="45" spans="1:59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</row>
    <row r="46" spans="1:59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</row>
    <row r="47" spans="1:59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</row>
    <row r="48" spans="1:59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</row>
    <row r="49" spans="1:59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</row>
    <row r="50" spans="1:59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</row>
    <row r="51" spans="1:59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</row>
    <row r="52" spans="1:59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</row>
    <row r="53" spans="1:59" ht="13.5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59" ht="13.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59" ht="13.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59" ht="13.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</row>
    <row r="57" spans="1:59" ht="13.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59" ht="13.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16"/>
      <c r="BG58" s="16"/>
    </row>
    <row r="59" spans="1:59" ht="13.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</row>
    <row r="60" spans="1:59" ht="13.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</row>
    <row r="61" spans="1:59" ht="13.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</row>
    <row r="62" spans="1:59" ht="13.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</row>
    <row r="63" spans="1:59" ht="13.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</row>
    <row r="64" spans="1:59" ht="13.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</row>
    <row r="65" spans="1:59" ht="13.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</row>
    <row r="66" spans="1:59" ht="13.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</row>
    <row r="67" spans="1:59" ht="13.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</row>
    <row r="68" spans="1:59" ht="13.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</row>
    <row r="69" spans="1:59" ht="13.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</row>
    <row r="70" spans="1:59" ht="13.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</row>
    <row r="71" spans="1:59" ht="13.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</row>
  </sheetData>
  <mergeCells count="587">
    <mergeCell ref="A10:A39"/>
    <mergeCell ref="B10:B19"/>
    <mergeCell ref="C10:C18"/>
    <mergeCell ref="B20:B24"/>
    <mergeCell ref="C20:C21"/>
    <mergeCell ref="C22:C23"/>
    <mergeCell ref="B25:B31"/>
    <mergeCell ref="B32:B38"/>
    <mergeCell ref="C32:C34"/>
    <mergeCell ref="C35:C37"/>
    <mergeCell ref="B39:H39"/>
    <mergeCell ref="C38:H38"/>
    <mergeCell ref="D14:H14"/>
    <mergeCell ref="D37:H37"/>
    <mergeCell ref="D36:H36"/>
    <mergeCell ref="D35:H35"/>
    <mergeCell ref="D34:H34"/>
    <mergeCell ref="D29:H29"/>
    <mergeCell ref="D28:H28"/>
    <mergeCell ref="D27:H27"/>
    <mergeCell ref="D11:H11"/>
    <mergeCell ref="D18:H18"/>
    <mergeCell ref="D17:H17"/>
    <mergeCell ref="D16:H16"/>
    <mergeCell ref="D15:H15"/>
    <mergeCell ref="D12:H12"/>
    <mergeCell ref="D10:H10"/>
    <mergeCell ref="D13:H13"/>
    <mergeCell ref="D26:H26"/>
    <mergeCell ref="D25:H25"/>
    <mergeCell ref="C24:H24"/>
    <mergeCell ref="D23:H23"/>
    <mergeCell ref="D22:H22"/>
    <mergeCell ref="D21:H21"/>
    <mergeCell ref="D20:H20"/>
    <mergeCell ref="C19:H19"/>
    <mergeCell ref="I12:K12"/>
    <mergeCell ref="D33:H33"/>
    <mergeCell ref="D32:H32"/>
    <mergeCell ref="C31:H31"/>
    <mergeCell ref="D30:H30"/>
    <mergeCell ref="I17:K17"/>
    <mergeCell ref="I16:K16"/>
    <mergeCell ref="I15:K15"/>
    <mergeCell ref="I13:K13"/>
    <mergeCell ref="C25:C27"/>
    <mergeCell ref="C28:C30"/>
    <mergeCell ref="I29:K29"/>
    <mergeCell ref="I28:K28"/>
    <mergeCell ref="I27:K27"/>
    <mergeCell ref="I26:K26"/>
    <mergeCell ref="I25:K25"/>
    <mergeCell ref="I10:K10"/>
    <mergeCell ref="I24:K24"/>
    <mergeCell ref="I23:K23"/>
    <mergeCell ref="I22:K22"/>
    <mergeCell ref="I21:K21"/>
    <mergeCell ref="I20:K20"/>
    <mergeCell ref="I19:K19"/>
    <mergeCell ref="I14:K14"/>
    <mergeCell ref="I11:K11"/>
    <mergeCell ref="I18:K18"/>
    <mergeCell ref="I39:K39"/>
    <mergeCell ref="I38:K38"/>
    <mergeCell ref="I33:K33"/>
    <mergeCell ref="I32:K32"/>
    <mergeCell ref="I35:K35"/>
    <mergeCell ref="I34:K34"/>
    <mergeCell ref="I31:K31"/>
    <mergeCell ref="I30:K30"/>
    <mergeCell ref="I37:K37"/>
    <mergeCell ref="I36:K36"/>
    <mergeCell ref="L39:N39"/>
    <mergeCell ref="O39:Q39"/>
    <mergeCell ref="L38:N38"/>
    <mergeCell ref="O38:Q38"/>
    <mergeCell ref="L17:N17"/>
    <mergeCell ref="L16:N16"/>
    <mergeCell ref="L15:N15"/>
    <mergeCell ref="O15:Q15"/>
    <mergeCell ref="O17:Q17"/>
    <mergeCell ref="L14:N14"/>
    <mergeCell ref="O13:Q13"/>
    <mergeCell ref="O12:Q12"/>
    <mergeCell ref="O16:Q16"/>
    <mergeCell ref="L13:N13"/>
    <mergeCell ref="L12:N12"/>
    <mergeCell ref="L11:N11"/>
    <mergeCell ref="L10:N10"/>
    <mergeCell ref="X39:Z39"/>
    <mergeCell ref="AA39:AC39"/>
    <mergeCell ref="O11:Q11"/>
    <mergeCell ref="O10:Q10"/>
    <mergeCell ref="O14:Q14"/>
    <mergeCell ref="O31:Q31"/>
    <mergeCell ref="O37:Q37"/>
    <mergeCell ref="O36:Q36"/>
    <mergeCell ref="O34:Q34"/>
    <mergeCell ref="L19:N19"/>
    <mergeCell ref="O19:Q19"/>
    <mergeCell ref="L23:N23"/>
    <mergeCell ref="O20:Q20"/>
    <mergeCell ref="O28:Q28"/>
    <mergeCell ref="O30:Q30"/>
    <mergeCell ref="O29:Q29"/>
    <mergeCell ref="O25:Q25"/>
    <mergeCell ref="O27:Q27"/>
    <mergeCell ref="R39:T39"/>
    <mergeCell ref="U39:W39"/>
    <mergeCell ref="L31:N31"/>
    <mergeCell ref="L32:N32"/>
    <mergeCell ref="L37:N37"/>
    <mergeCell ref="L34:N34"/>
    <mergeCell ref="O33:Q33"/>
    <mergeCell ref="U34:W34"/>
    <mergeCell ref="U35:W35"/>
    <mergeCell ref="R38:T38"/>
    <mergeCell ref="X19:Z19"/>
    <mergeCell ref="AA19:AC19"/>
    <mergeCell ref="AD39:AF39"/>
    <mergeCell ref="L18:N18"/>
    <mergeCell ref="O18:Q18"/>
    <mergeCell ref="R18:T18"/>
    <mergeCell ref="U18:W18"/>
    <mergeCell ref="X18:Z18"/>
    <mergeCell ref="AA18:AC18"/>
    <mergeCell ref="AD18:AF18"/>
    <mergeCell ref="AA31:AC31"/>
    <mergeCell ref="AD19:AF19"/>
    <mergeCell ref="L24:N24"/>
    <mergeCell ref="O24:Q24"/>
    <mergeCell ref="R24:T24"/>
    <mergeCell ref="U24:W24"/>
    <mergeCell ref="X24:Z24"/>
    <mergeCell ref="AA24:AC24"/>
    <mergeCell ref="AD24:AF24"/>
    <mergeCell ref="AD23:AF23"/>
    <mergeCell ref="X35:Z35"/>
    <mergeCell ref="X34:Z34"/>
    <mergeCell ref="R31:T31"/>
    <mergeCell ref="U31:W31"/>
    <mergeCell ref="X31:Z31"/>
    <mergeCell ref="X32:Z32"/>
    <mergeCell ref="R34:T34"/>
    <mergeCell ref="R33:T33"/>
    <mergeCell ref="R32:T32"/>
    <mergeCell ref="X38:Z38"/>
    <mergeCell ref="AA38:AC38"/>
    <mergeCell ref="AD38:AF38"/>
    <mergeCell ref="X37:Z37"/>
    <mergeCell ref="AD37:AF37"/>
    <mergeCell ref="U38:W38"/>
    <mergeCell ref="AD10:AF10"/>
    <mergeCell ref="AD11:AF11"/>
    <mergeCell ref="AD12:AF12"/>
    <mergeCell ref="AD13:AF13"/>
    <mergeCell ref="AD14:AF14"/>
    <mergeCell ref="AD15:AF15"/>
    <mergeCell ref="AD16:AF16"/>
    <mergeCell ref="AD17:AF17"/>
    <mergeCell ref="AA11:AC11"/>
    <mergeCell ref="AA10:AC10"/>
    <mergeCell ref="AA17:AC17"/>
    <mergeCell ref="AA16:AC16"/>
    <mergeCell ref="AA15:AC15"/>
    <mergeCell ref="AA14:AC14"/>
    <mergeCell ref="AA12:AC12"/>
    <mergeCell ref="X17:Z17"/>
    <mergeCell ref="X16:Z16"/>
    <mergeCell ref="X15:Z15"/>
    <mergeCell ref="X14:Z14"/>
    <mergeCell ref="U11:W11"/>
    <mergeCell ref="U10:W10"/>
    <mergeCell ref="R11:T11"/>
    <mergeCell ref="R10:T10"/>
    <mergeCell ref="X11:Z11"/>
    <mergeCell ref="X10:Z10"/>
    <mergeCell ref="X13:Z13"/>
    <mergeCell ref="X12:Z12"/>
    <mergeCell ref="U17:W17"/>
    <mergeCell ref="R12:T12"/>
    <mergeCell ref="U13:W13"/>
    <mergeCell ref="U12:W12"/>
    <mergeCell ref="R17:T17"/>
    <mergeCell ref="R16:T16"/>
    <mergeCell ref="R15:T15"/>
    <mergeCell ref="R14:T14"/>
    <mergeCell ref="X20:Z20"/>
    <mergeCell ref="AD22:AF22"/>
    <mergeCell ref="AD21:AF21"/>
    <mergeCell ref="R13:T13"/>
    <mergeCell ref="AA13:AC13"/>
    <mergeCell ref="U16:W16"/>
    <mergeCell ref="U15:W15"/>
    <mergeCell ref="U14:W14"/>
    <mergeCell ref="R19:T19"/>
    <mergeCell ref="U19:W19"/>
    <mergeCell ref="U23:W23"/>
    <mergeCell ref="X23:Z23"/>
    <mergeCell ref="X22:Z22"/>
    <mergeCell ref="X21:Z21"/>
    <mergeCell ref="R20:T20"/>
    <mergeCell ref="U20:W20"/>
    <mergeCell ref="U21:W21"/>
    <mergeCell ref="U22:W22"/>
    <mergeCell ref="R23:T23"/>
    <mergeCell ref="R22:T22"/>
    <mergeCell ref="R21:T21"/>
    <mergeCell ref="O23:Q23"/>
    <mergeCell ref="O22:Q22"/>
    <mergeCell ref="O21:Q21"/>
    <mergeCell ref="U25:W25"/>
    <mergeCell ref="R26:T26"/>
    <mergeCell ref="U26:W26"/>
    <mergeCell ref="O26:Q26"/>
    <mergeCell ref="R25:T25"/>
    <mergeCell ref="AA29:AC29"/>
    <mergeCell ref="AA27:AC27"/>
    <mergeCell ref="U29:W29"/>
    <mergeCell ref="R30:T30"/>
    <mergeCell ref="U30:W30"/>
    <mergeCell ref="R27:T27"/>
    <mergeCell ref="U27:W27"/>
    <mergeCell ref="R28:T28"/>
    <mergeCell ref="U28:W28"/>
    <mergeCell ref="R29:T29"/>
    <mergeCell ref="X25:Z25"/>
    <mergeCell ref="X30:Z30"/>
    <mergeCell ref="X29:Z29"/>
    <mergeCell ref="X28:Z28"/>
    <mergeCell ref="X27:Z27"/>
    <mergeCell ref="AA35:AC35"/>
    <mergeCell ref="AA34:AC34"/>
    <mergeCell ref="AD35:AF35"/>
    <mergeCell ref="AD34:AF34"/>
    <mergeCell ref="AD36:AF36"/>
    <mergeCell ref="AA37:AC37"/>
    <mergeCell ref="AA36:AC36"/>
    <mergeCell ref="U37:W37"/>
    <mergeCell ref="X36:Z36"/>
    <mergeCell ref="U36:W36"/>
    <mergeCell ref="R37:T37"/>
    <mergeCell ref="R36:T36"/>
    <mergeCell ref="R35:T35"/>
    <mergeCell ref="L36:N36"/>
    <mergeCell ref="L35:N35"/>
    <mergeCell ref="O35:Q35"/>
    <mergeCell ref="L33:N33"/>
    <mergeCell ref="L22:N22"/>
    <mergeCell ref="L21:N21"/>
    <mergeCell ref="L20:N20"/>
    <mergeCell ref="L30:N30"/>
    <mergeCell ref="L29:N29"/>
    <mergeCell ref="L27:N27"/>
    <mergeCell ref="L26:N26"/>
    <mergeCell ref="L28:N28"/>
    <mergeCell ref="L25:N25"/>
    <mergeCell ref="O32:Q32"/>
    <mergeCell ref="AD27:AF27"/>
    <mergeCell ref="AA26:AC26"/>
    <mergeCell ref="AA28:AC28"/>
    <mergeCell ref="AD30:AF30"/>
    <mergeCell ref="AD29:AF29"/>
    <mergeCell ref="AD28:AF28"/>
    <mergeCell ref="AD31:AF31"/>
    <mergeCell ref="X26:Z26"/>
    <mergeCell ref="AA30:AC30"/>
    <mergeCell ref="AD20:AF20"/>
    <mergeCell ref="AA23:AC23"/>
    <mergeCell ref="AD26:AF26"/>
    <mergeCell ref="AD25:AF25"/>
    <mergeCell ref="AA21:AC21"/>
    <mergeCell ref="AA20:AC20"/>
    <mergeCell ref="AA22:AC22"/>
    <mergeCell ref="AA25:AC25"/>
    <mergeCell ref="AD33:AF33"/>
    <mergeCell ref="AD32:AF32"/>
    <mergeCell ref="U32:W32"/>
    <mergeCell ref="U33:W33"/>
    <mergeCell ref="X33:Z33"/>
    <mergeCell ref="AA33:AC33"/>
    <mergeCell ref="AA32:AC32"/>
    <mergeCell ref="A4:J5"/>
    <mergeCell ref="A6:H9"/>
    <mergeCell ref="I6:K8"/>
    <mergeCell ref="X6:Z8"/>
    <mergeCell ref="U6:W8"/>
    <mergeCell ref="R6:T8"/>
    <mergeCell ref="O6:Q8"/>
    <mergeCell ref="L6:N8"/>
    <mergeCell ref="L9:N9"/>
    <mergeCell ref="AD6:AF8"/>
    <mergeCell ref="AD9:AF9"/>
    <mergeCell ref="O9:Q9"/>
    <mergeCell ref="R9:T9"/>
    <mergeCell ref="U9:W9"/>
    <mergeCell ref="X9:Z9"/>
    <mergeCell ref="AA6:AC8"/>
    <mergeCell ref="AA9:AC9"/>
    <mergeCell ref="AG6:AI8"/>
    <mergeCell ref="AJ6:AL8"/>
    <mergeCell ref="AM6:AO8"/>
    <mergeCell ref="AP6:AR8"/>
    <mergeCell ref="AS6:AU8"/>
    <mergeCell ref="AV6:AX8"/>
    <mergeCell ref="AY6:BA8"/>
    <mergeCell ref="BB6:BD8"/>
    <mergeCell ref="BE6:BG8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BG52"/>
  <sheetViews>
    <sheetView view="pageBreakPreview" zoomScale="60" zoomScaleNormal="75" workbookViewId="0" topLeftCell="A1">
      <selection activeCell="AJ13" sqref="AJ13:AL13"/>
    </sheetView>
  </sheetViews>
  <sheetFormatPr defaultColWidth="9.00390625" defaultRowHeight="13.5"/>
  <cols>
    <col min="1" max="3" width="3.50390625" style="0" customWidth="1"/>
    <col min="4" max="7" width="4.375" style="0" customWidth="1"/>
    <col min="8" max="8" width="3.125" style="0" customWidth="1"/>
    <col min="9" max="47" width="4.25390625" style="0" customWidth="1"/>
    <col min="48" max="50" width="4.50390625" style="0" customWidth="1"/>
    <col min="51" max="56" width="4.625" style="0" customWidth="1"/>
    <col min="57" max="59" width="4.25390625" style="0" customWidth="1"/>
    <col min="60" max="16384" width="2.625" style="0" customWidth="1"/>
  </cols>
  <sheetData>
    <row r="1" ht="34.5" customHeight="1"/>
    <row r="4" spans="1:32" ht="18.75" customHeight="1">
      <c r="A4" s="145" t="s">
        <v>102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2"/>
      <c r="W4" s="2"/>
      <c r="X4" s="4"/>
      <c r="Y4" s="4"/>
      <c r="Z4" s="4"/>
      <c r="AA4" s="4"/>
      <c r="AB4" s="4"/>
      <c r="AC4" s="4"/>
      <c r="AD4" s="4"/>
      <c r="AE4" s="4"/>
      <c r="AF4" s="4"/>
    </row>
    <row r="5" spans="1:32" ht="18.75" customHeight="1" thickBot="1">
      <c r="A5" s="146"/>
      <c r="B5" s="146"/>
      <c r="C5" s="146"/>
      <c r="D5" s="146"/>
      <c r="E5" s="146"/>
      <c r="F5" s="146"/>
      <c r="G5" s="146"/>
      <c r="H5" s="146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3"/>
      <c r="W5" s="3"/>
      <c r="X5" s="4"/>
      <c r="Y5" s="4"/>
      <c r="Z5" s="4"/>
      <c r="AA5" s="4"/>
      <c r="AB5" s="4"/>
      <c r="AC5" s="4"/>
      <c r="AD5" s="4"/>
      <c r="AE5" s="4"/>
      <c r="AF5" s="4"/>
    </row>
    <row r="6" spans="1:59" ht="13.5" customHeight="1">
      <c r="A6" s="136" t="s">
        <v>58</v>
      </c>
      <c r="B6" s="137"/>
      <c r="C6" s="137"/>
      <c r="D6" s="137"/>
      <c r="E6" s="137"/>
      <c r="F6" s="137"/>
      <c r="G6" s="137"/>
      <c r="H6" s="138"/>
      <c r="I6" s="201" t="s">
        <v>0</v>
      </c>
      <c r="J6" s="202"/>
      <c r="K6" s="203"/>
      <c r="L6" s="62" t="s">
        <v>59</v>
      </c>
      <c r="M6" s="63"/>
      <c r="N6" s="64"/>
      <c r="O6" s="115" t="s">
        <v>60</v>
      </c>
      <c r="P6" s="116"/>
      <c r="Q6" s="117"/>
      <c r="R6" s="115" t="s">
        <v>61</v>
      </c>
      <c r="S6" s="116"/>
      <c r="T6" s="117"/>
      <c r="U6" s="115" t="s">
        <v>62</v>
      </c>
      <c r="V6" s="116"/>
      <c r="W6" s="117"/>
      <c r="X6" s="124" t="s">
        <v>105</v>
      </c>
      <c r="Y6" s="125"/>
      <c r="Z6" s="126"/>
      <c r="AA6" s="115" t="s">
        <v>106</v>
      </c>
      <c r="AB6" s="116"/>
      <c r="AC6" s="117"/>
      <c r="AD6" s="62" t="s">
        <v>63</v>
      </c>
      <c r="AE6" s="63"/>
      <c r="AF6" s="63"/>
      <c r="AG6" s="115" t="s">
        <v>17</v>
      </c>
      <c r="AH6" s="116"/>
      <c r="AI6" s="117"/>
      <c r="AJ6" s="115" t="s">
        <v>117</v>
      </c>
      <c r="AK6" s="116"/>
      <c r="AL6" s="117"/>
      <c r="AM6" s="115" t="s">
        <v>118</v>
      </c>
      <c r="AN6" s="116"/>
      <c r="AO6" s="117"/>
      <c r="AP6" s="190" t="s">
        <v>18</v>
      </c>
      <c r="AQ6" s="191"/>
      <c r="AR6" s="192"/>
      <c r="AS6" s="115" t="s">
        <v>119</v>
      </c>
      <c r="AT6" s="116"/>
      <c r="AU6" s="117"/>
      <c r="AV6" s="176" t="s">
        <v>120</v>
      </c>
      <c r="AW6" s="177"/>
      <c r="AX6" s="178"/>
      <c r="AY6" s="182" t="s">
        <v>19</v>
      </c>
      <c r="AZ6" s="183"/>
      <c r="BA6" s="184"/>
      <c r="BB6" s="79" t="s">
        <v>121</v>
      </c>
      <c r="BC6" s="80"/>
      <c r="BD6" s="188"/>
      <c r="BE6" s="115" t="s">
        <v>122</v>
      </c>
      <c r="BF6" s="116"/>
      <c r="BG6" s="167"/>
    </row>
    <row r="7" spans="1:59" ht="13.5" customHeight="1">
      <c r="A7" s="139"/>
      <c r="B7" s="140"/>
      <c r="C7" s="140"/>
      <c r="D7" s="140"/>
      <c r="E7" s="140"/>
      <c r="F7" s="140"/>
      <c r="G7" s="140"/>
      <c r="H7" s="141"/>
      <c r="I7" s="204"/>
      <c r="J7" s="205"/>
      <c r="K7" s="206"/>
      <c r="L7" s="65"/>
      <c r="M7" s="41"/>
      <c r="N7" s="66"/>
      <c r="O7" s="118"/>
      <c r="P7" s="119"/>
      <c r="Q7" s="120"/>
      <c r="R7" s="118"/>
      <c r="S7" s="119"/>
      <c r="T7" s="120"/>
      <c r="U7" s="118"/>
      <c r="V7" s="119"/>
      <c r="W7" s="120"/>
      <c r="X7" s="127"/>
      <c r="Y7" s="128"/>
      <c r="Z7" s="129"/>
      <c r="AA7" s="118"/>
      <c r="AB7" s="119"/>
      <c r="AC7" s="120"/>
      <c r="AD7" s="65"/>
      <c r="AE7" s="41"/>
      <c r="AF7" s="41"/>
      <c r="AG7" s="118"/>
      <c r="AH7" s="119"/>
      <c r="AI7" s="120"/>
      <c r="AJ7" s="118"/>
      <c r="AK7" s="119"/>
      <c r="AL7" s="120"/>
      <c r="AM7" s="118"/>
      <c r="AN7" s="119"/>
      <c r="AO7" s="120"/>
      <c r="AP7" s="193"/>
      <c r="AQ7" s="194"/>
      <c r="AR7" s="195"/>
      <c r="AS7" s="118"/>
      <c r="AT7" s="119"/>
      <c r="AU7" s="120"/>
      <c r="AV7" s="179"/>
      <c r="AW7" s="180"/>
      <c r="AX7" s="181"/>
      <c r="AY7" s="185"/>
      <c r="AZ7" s="186"/>
      <c r="BA7" s="187"/>
      <c r="BB7" s="82"/>
      <c r="BC7" s="83"/>
      <c r="BD7" s="189"/>
      <c r="BE7" s="118"/>
      <c r="BF7" s="119"/>
      <c r="BG7" s="168"/>
    </row>
    <row r="8" spans="1:59" ht="13.5" customHeight="1">
      <c r="A8" s="139"/>
      <c r="B8" s="140"/>
      <c r="C8" s="140"/>
      <c r="D8" s="140"/>
      <c r="E8" s="140"/>
      <c r="F8" s="140"/>
      <c r="G8" s="140"/>
      <c r="H8" s="141"/>
      <c r="I8" s="204"/>
      <c r="J8" s="205"/>
      <c r="K8" s="206"/>
      <c r="L8" s="65"/>
      <c r="M8" s="41"/>
      <c r="N8" s="66"/>
      <c r="O8" s="118"/>
      <c r="P8" s="119"/>
      <c r="Q8" s="120"/>
      <c r="R8" s="118"/>
      <c r="S8" s="119"/>
      <c r="T8" s="120"/>
      <c r="U8" s="118"/>
      <c r="V8" s="119"/>
      <c r="W8" s="120"/>
      <c r="X8" s="127"/>
      <c r="Y8" s="128"/>
      <c r="Z8" s="129"/>
      <c r="AA8" s="118"/>
      <c r="AB8" s="119"/>
      <c r="AC8" s="120"/>
      <c r="AD8" s="65"/>
      <c r="AE8" s="41"/>
      <c r="AF8" s="41"/>
      <c r="AG8" s="118"/>
      <c r="AH8" s="119"/>
      <c r="AI8" s="120"/>
      <c r="AJ8" s="118"/>
      <c r="AK8" s="119"/>
      <c r="AL8" s="120"/>
      <c r="AM8" s="118"/>
      <c r="AN8" s="119"/>
      <c r="AO8" s="120"/>
      <c r="AP8" s="193"/>
      <c r="AQ8" s="194"/>
      <c r="AR8" s="195"/>
      <c r="AS8" s="118"/>
      <c r="AT8" s="119"/>
      <c r="AU8" s="120"/>
      <c r="AV8" s="179"/>
      <c r="AW8" s="180"/>
      <c r="AX8" s="181"/>
      <c r="AY8" s="185"/>
      <c r="AZ8" s="186"/>
      <c r="BA8" s="187"/>
      <c r="BB8" s="82"/>
      <c r="BC8" s="83"/>
      <c r="BD8" s="189"/>
      <c r="BE8" s="118"/>
      <c r="BF8" s="119"/>
      <c r="BG8" s="168"/>
    </row>
    <row r="9" spans="1:59" ht="13.5" customHeight="1">
      <c r="A9" s="142"/>
      <c r="B9" s="143"/>
      <c r="C9" s="143"/>
      <c r="D9" s="143"/>
      <c r="E9" s="143"/>
      <c r="F9" s="143"/>
      <c r="G9" s="143"/>
      <c r="H9" s="144"/>
      <c r="I9" s="263"/>
      <c r="J9" s="263"/>
      <c r="K9" s="264"/>
      <c r="L9" s="198" t="s">
        <v>146</v>
      </c>
      <c r="M9" s="199"/>
      <c r="N9" s="200"/>
      <c r="O9" s="198" t="s">
        <v>147</v>
      </c>
      <c r="P9" s="199"/>
      <c r="Q9" s="200"/>
      <c r="R9" s="198" t="s">
        <v>148</v>
      </c>
      <c r="S9" s="199"/>
      <c r="T9" s="200"/>
      <c r="U9" s="198" t="s">
        <v>149</v>
      </c>
      <c r="V9" s="199"/>
      <c r="W9" s="200"/>
      <c r="X9" s="198" t="s">
        <v>150</v>
      </c>
      <c r="Y9" s="199"/>
      <c r="Z9" s="200"/>
      <c r="AA9" s="198" t="s">
        <v>43</v>
      </c>
      <c r="AB9" s="199"/>
      <c r="AC9" s="200"/>
      <c r="AD9" s="14"/>
      <c r="AE9" s="17"/>
      <c r="AF9" s="18"/>
      <c r="AG9" s="243"/>
      <c r="AH9" s="244"/>
      <c r="AI9" s="245"/>
      <c r="AJ9" s="243" t="s">
        <v>151</v>
      </c>
      <c r="AK9" s="244"/>
      <c r="AL9" s="245"/>
      <c r="AM9" s="243" t="s">
        <v>152</v>
      </c>
      <c r="AN9" s="244"/>
      <c r="AO9" s="245"/>
      <c r="AP9" s="243"/>
      <c r="AQ9" s="244"/>
      <c r="AR9" s="245"/>
      <c r="AS9" s="243" t="s">
        <v>153</v>
      </c>
      <c r="AT9" s="244"/>
      <c r="AU9" s="245"/>
      <c r="AV9" s="246"/>
      <c r="AW9" s="246"/>
      <c r="AX9" s="246"/>
      <c r="AY9" s="246"/>
      <c r="AZ9" s="246"/>
      <c r="BA9" s="246"/>
      <c r="BB9" s="246"/>
      <c r="BC9" s="246"/>
      <c r="BD9" s="246"/>
      <c r="BE9" s="243" t="s">
        <v>43</v>
      </c>
      <c r="BF9" s="244"/>
      <c r="BG9" s="247"/>
    </row>
    <row r="10" spans="1:59" ht="33.75" customHeight="1">
      <c r="A10" s="110" t="s">
        <v>158</v>
      </c>
      <c r="B10" s="226" t="s">
        <v>157</v>
      </c>
      <c r="C10" s="262" t="s">
        <v>49</v>
      </c>
      <c r="D10" s="213" t="s">
        <v>123</v>
      </c>
      <c r="E10" s="213"/>
      <c r="F10" s="213"/>
      <c r="G10" s="213"/>
      <c r="H10" s="214"/>
      <c r="I10" s="207">
        <v>32</v>
      </c>
      <c r="J10" s="265"/>
      <c r="K10" s="212"/>
      <c r="L10" s="207">
        <v>32</v>
      </c>
      <c r="M10" s="265"/>
      <c r="N10" s="212"/>
      <c r="O10" s="207">
        <v>0</v>
      </c>
      <c r="P10" s="265"/>
      <c r="Q10" s="212"/>
      <c r="R10" s="207">
        <v>0</v>
      </c>
      <c r="S10" s="265"/>
      <c r="T10" s="212"/>
      <c r="U10" s="207">
        <v>0</v>
      </c>
      <c r="V10" s="265"/>
      <c r="W10" s="212"/>
      <c r="X10" s="160">
        <f>L10-(O10+R10+U10)</f>
        <v>32</v>
      </c>
      <c r="Y10" s="160"/>
      <c r="Z10" s="160"/>
      <c r="AA10" s="207">
        <v>384</v>
      </c>
      <c r="AB10" s="265"/>
      <c r="AC10" s="212"/>
      <c r="AD10" s="207">
        <v>34</v>
      </c>
      <c r="AE10" s="265"/>
      <c r="AF10" s="212"/>
      <c r="AG10" s="23">
        <v>0</v>
      </c>
      <c r="AH10" s="24"/>
      <c r="AI10" s="25"/>
      <c r="AJ10" s="23">
        <v>0</v>
      </c>
      <c r="AK10" s="24"/>
      <c r="AL10" s="25"/>
      <c r="AM10" s="23">
        <v>0</v>
      </c>
      <c r="AN10" s="24"/>
      <c r="AO10" s="25"/>
      <c r="AP10" s="23">
        <v>0</v>
      </c>
      <c r="AQ10" s="24"/>
      <c r="AR10" s="25"/>
      <c r="AS10" s="23">
        <v>34</v>
      </c>
      <c r="AT10" s="24"/>
      <c r="AU10" s="25"/>
      <c r="AV10" s="23">
        <v>0</v>
      </c>
      <c r="AW10" s="24"/>
      <c r="AX10" s="25"/>
      <c r="AY10" s="23">
        <v>0</v>
      </c>
      <c r="AZ10" s="24"/>
      <c r="BA10" s="25"/>
      <c r="BB10" s="23">
        <v>0</v>
      </c>
      <c r="BC10" s="24"/>
      <c r="BD10" s="25"/>
      <c r="BE10" s="240">
        <v>248</v>
      </c>
      <c r="BF10" s="241"/>
      <c r="BG10" s="242"/>
    </row>
    <row r="11" spans="1:59" ht="33.75" customHeight="1">
      <c r="A11" s="260"/>
      <c r="B11" s="227"/>
      <c r="C11" s="262"/>
      <c r="D11" s="213" t="s">
        <v>125</v>
      </c>
      <c r="E11" s="213"/>
      <c r="F11" s="213"/>
      <c r="G11" s="213"/>
      <c r="H11" s="214"/>
      <c r="I11" s="207">
        <v>84</v>
      </c>
      <c r="J11" s="265"/>
      <c r="K11" s="212"/>
      <c r="L11" s="207">
        <v>84</v>
      </c>
      <c r="M11" s="265"/>
      <c r="N11" s="212"/>
      <c r="O11" s="207">
        <v>0</v>
      </c>
      <c r="P11" s="265"/>
      <c r="Q11" s="212"/>
      <c r="R11" s="207">
        <v>0</v>
      </c>
      <c r="S11" s="265"/>
      <c r="T11" s="212"/>
      <c r="U11" s="207">
        <v>0</v>
      </c>
      <c r="V11" s="265"/>
      <c r="W11" s="212"/>
      <c r="X11" s="160">
        <f aca="true" t="shared" si="0" ref="X11:X16">L11-(O11+R11+U11)</f>
        <v>84</v>
      </c>
      <c r="Y11" s="160"/>
      <c r="Z11" s="160"/>
      <c r="AA11" s="207">
        <v>1218</v>
      </c>
      <c r="AB11" s="265"/>
      <c r="AC11" s="212"/>
      <c r="AD11" s="207">
        <v>81</v>
      </c>
      <c r="AE11" s="265"/>
      <c r="AF11" s="212"/>
      <c r="AG11" s="23">
        <v>0</v>
      </c>
      <c r="AH11" s="24"/>
      <c r="AI11" s="25"/>
      <c r="AJ11" s="23">
        <v>0</v>
      </c>
      <c r="AK11" s="24"/>
      <c r="AL11" s="25"/>
      <c r="AM11" s="23">
        <v>0</v>
      </c>
      <c r="AN11" s="24"/>
      <c r="AO11" s="25"/>
      <c r="AP11" s="23">
        <v>0</v>
      </c>
      <c r="AQ11" s="24"/>
      <c r="AR11" s="25"/>
      <c r="AS11" s="23">
        <v>81</v>
      </c>
      <c r="AT11" s="24"/>
      <c r="AU11" s="25"/>
      <c r="AV11" s="23">
        <v>0</v>
      </c>
      <c r="AW11" s="24"/>
      <c r="AX11" s="25"/>
      <c r="AY11" s="23">
        <v>2</v>
      </c>
      <c r="AZ11" s="24"/>
      <c r="BA11" s="25"/>
      <c r="BB11" s="23">
        <v>0</v>
      </c>
      <c r="BC11" s="24"/>
      <c r="BD11" s="25"/>
      <c r="BE11" s="240">
        <v>1029</v>
      </c>
      <c r="BF11" s="241"/>
      <c r="BG11" s="242"/>
    </row>
    <row r="12" spans="1:59" ht="33.75" customHeight="1">
      <c r="A12" s="260"/>
      <c r="B12" s="227"/>
      <c r="C12" s="262"/>
      <c r="D12" s="213" t="s">
        <v>126</v>
      </c>
      <c r="E12" s="213"/>
      <c r="F12" s="213"/>
      <c r="G12" s="213"/>
      <c r="H12" s="214"/>
      <c r="I12" s="207">
        <v>67</v>
      </c>
      <c r="J12" s="265"/>
      <c r="K12" s="212"/>
      <c r="L12" s="207">
        <v>67</v>
      </c>
      <c r="M12" s="265"/>
      <c r="N12" s="212"/>
      <c r="O12" s="207">
        <v>0</v>
      </c>
      <c r="P12" s="265"/>
      <c r="Q12" s="212"/>
      <c r="R12" s="207">
        <v>0</v>
      </c>
      <c r="S12" s="265"/>
      <c r="T12" s="212"/>
      <c r="U12" s="207">
        <v>0</v>
      </c>
      <c r="V12" s="265"/>
      <c r="W12" s="212"/>
      <c r="X12" s="160">
        <f t="shared" si="0"/>
        <v>67</v>
      </c>
      <c r="Y12" s="160"/>
      <c r="Z12" s="160"/>
      <c r="AA12" s="207">
        <v>1172</v>
      </c>
      <c r="AB12" s="265"/>
      <c r="AC12" s="212"/>
      <c r="AD12" s="207">
        <v>64</v>
      </c>
      <c r="AE12" s="265"/>
      <c r="AF12" s="212"/>
      <c r="AG12" s="23">
        <v>0</v>
      </c>
      <c r="AH12" s="24"/>
      <c r="AI12" s="25"/>
      <c r="AJ12" s="23">
        <v>0</v>
      </c>
      <c r="AK12" s="24"/>
      <c r="AL12" s="25"/>
      <c r="AM12" s="23">
        <v>0</v>
      </c>
      <c r="AN12" s="24"/>
      <c r="AO12" s="25"/>
      <c r="AP12" s="23">
        <v>0</v>
      </c>
      <c r="AQ12" s="24"/>
      <c r="AR12" s="25"/>
      <c r="AS12" s="23">
        <v>64</v>
      </c>
      <c r="AT12" s="24"/>
      <c r="AU12" s="25"/>
      <c r="AV12" s="23">
        <v>0</v>
      </c>
      <c r="AW12" s="24"/>
      <c r="AX12" s="25"/>
      <c r="AY12" s="23">
        <v>0</v>
      </c>
      <c r="AZ12" s="24"/>
      <c r="BA12" s="25"/>
      <c r="BB12" s="23">
        <v>0</v>
      </c>
      <c r="BC12" s="24"/>
      <c r="BD12" s="25"/>
      <c r="BE12" s="240">
        <v>665</v>
      </c>
      <c r="BF12" s="241"/>
      <c r="BG12" s="242"/>
    </row>
    <row r="13" spans="1:59" ht="33.75" customHeight="1">
      <c r="A13" s="260"/>
      <c r="B13" s="227"/>
      <c r="C13" s="262"/>
      <c r="D13" s="213" t="s">
        <v>127</v>
      </c>
      <c r="E13" s="213"/>
      <c r="F13" s="213"/>
      <c r="G13" s="213"/>
      <c r="H13" s="214"/>
      <c r="I13" s="207">
        <v>42</v>
      </c>
      <c r="J13" s="265"/>
      <c r="K13" s="212"/>
      <c r="L13" s="207">
        <v>42</v>
      </c>
      <c r="M13" s="265"/>
      <c r="N13" s="212"/>
      <c r="O13" s="207">
        <v>0</v>
      </c>
      <c r="P13" s="265"/>
      <c r="Q13" s="212"/>
      <c r="R13" s="207">
        <v>0</v>
      </c>
      <c r="S13" s="265"/>
      <c r="T13" s="212"/>
      <c r="U13" s="207">
        <v>0</v>
      </c>
      <c r="V13" s="265"/>
      <c r="W13" s="212"/>
      <c r="X13" s="160">
        <f t="shared" si="0"/>
        <v>42</v>
      </c>
      <c r="Y13" s="160"/>
      <c r="Z13" s="160"/>
      <c r="AA13" s="207">
        <v>840</v>
      </c>
      <c r="AB13" s="265"/>
      <c r="AC13" s="212"/>
      <c r="AD13" s="207">
        <v>39</v>
      </c>
      <c r="AE13" s="265"/>
      <c r="AF13" s="212"/>
      <c r="AG13" s="23">
        <v>0</v>
      </c>
      <c r="AH13" s="24"/>
      <c r="AI13" s="25"/>
      <c r="AJ13" s="23">
        <v>0</v>
      </c>
      <c r="AK13" s="24"/>
      <c r="AL13" s="25"/>
      <c r="AM13" s="23">
        <v>1</v>
      </c>
      <c r="AN13" s="24"/>
      <c r="AO13" s="25"/>
      <c r="AP13" s="23">
        <v>0</v>
      </c>
      <c r="AQ13" s="24"/>
      <c r="AR13" s="25"/>
      <c r="AS13" s="23">
        <v>38</v>
      </c>
      <c r="AT13" s="24"/>
      <c r="AU13" s="25"/>
      <c r="AV13" s="23">
        <v>0</v>
      </c>
      <c r="AW13" s="24"/>
      <c r="AX13" s="25"/>
      <c r="AY13" s="23">
        <v>2</v>
      </c>
      <c r="AZ13" s="24"/>
      <c r="BA13" s="25"/>
      <c r="BB13" s="23">
        <v>0</v>
      </c>
      <c r="BC13" s="24"/>
      <c r="BD13" s="25"/>
      <c r="BE13" s="240">
        <v>770</v>
      </c>
      <c r="BF13" s="241"/>
      <c r="BG13" s="242"/>
    </row>
    <row r="14" spans="1:59" ht="33.75" customHeight="1">
      <c r="A14" s="260"/>
      <c r="B14" s="227"/>
      <c r="C14" s="262"/>
      <c r="D14" s="213" t="s">
        <v>128</v>
      </c>
      <c r="E14" s="213"/>
      <c r="F14" s="213"/>
      <c r="G14" s="213"/>
      <c r="H14" s="214"/>
      <c r="I14" s="207">
        <v>108</v>
      </c>
      <c r="J14" s="265"/>
      <c r="K14" s="212"/>
      <c r="L14" s="207">
        <v>108</v>
      </c>
      <c r="M14" s="265"/>
      <c r="N14" s="212"/>
      <c r="O14" s="207">
        <v>0</v>
      </c>
      <c r="P14" s="265"/>
      <c r="Q14" s="212"/>
      <c r="R14" s="207">
        <v>0</v>
      </c>
      <c r="S14" s="265"/>
      <c r="T14" s="212"/>
      <c r="U14" s="207">
        <v>0</v>
      </c>
      <c r="V14" s="265"/>
      <c r="W14" s="212"/>
      <c r="X14" s="160">
        <f t="shared" si="0"/>
        <v>108</v>
      </c>
      <c r="Y14" s="160"/>
      <c r="Z14" s="160"/>
      <c r="AA14" s="207">
        <v>2430</v>
      </c>
      <c r="AB14" s="265"/>
      <c r="AC14" s="212"/>
      <c r="AD14" s="207">
        <v>107</v>
      </c>
      <c r="AE14" s="265"/>
      <c r="AF14" s="212"/>
      <c r="AG14" s="23">
        <v>0</v>
      </c>
      <c r="AH14" s="24"/>
      <c r="AI14" s="25"/>
      <c r="AJ14" s="23">
        <v>0</v>
      </c>
      <c r="AK14" s="24"/>
      <c r="AL14" s="25"/>
      <c r="AM14" s="23">
        <v>0</v>
      </c>
      <c r="AN14" s="24"/>
      <c r="AO14" s="25"/>
      <c r="AP14" s="23">
        <v>0</v>
      </c>
      <c r="AQ14" s="24"/>
      <c r="AR14" s="25"/>
      <c r="AS14" s="23">
        <v>107</v>
      </c>
      <c r="AT14" s="24"/>
      <c r="AU14" s="25"/>
      <c r="AV14" s="23">
        <v>0</v>
      </c>
      <c r="AW14" s="24"/>
      <c r="AX14" s="25"/>
      <c r="AY14" s="23">
        <v>0</v>
      </c>
      <c r="AZ14" s="24"/>
      <c r="BA14" s="25"/>
      <c r="BB14" s="23">
        <v>0</v>
      </c>
      <c r="BC14" s="24"/>
      <c r="BD14" s="25"/>
      <c r="BE14" s="240">
        <v>2160</v>
      </c>
      <c r="BF14" s="241"/>
      <c r="BG14" s="242"/>
    </row>
    <row r="15" spans="1:59" ht="33.75" customHeight="1">
      <c r="A15" s="260"/>
      <c r="B15" s="227"/>
      <c r="C15" s="262"/>
      <c r="D15" s="213" t="s">
        <v>129</v>
      </c>
      <c r="E15" s="213"/>
      <c r="F15" s="213"/>
      <c r="G15" s="213"/>
      <c r="H15" s="214"/>
      <c r="I15" s="207">
        <v>133</v>
      </c>
      <c r="J15" s="265"/>
      <c r="K15" s="212"/>
      <c r="L15" s="207">
        <v>133</v>
      </c>
      <c r="M15" s="265"/>
      <c r="N15" s="212"/>
      <c r="O15" s="207">
        <v>0</v>
      </c>
      <c r="P15" s="265"/>
      <c r="Q15" s="212"/>
      <c r="R15" s="207">
        <v>0</v>
      </c>
      <c r="S15" s="265"/>
      <c r="T15" s="212"/>
      <c r="U15" s="207">
        <v>0</v>
      </c>
      <c r="V15" s="265"/>
      <c r="W15" s="212"/>
      <c r="X15" s="160">
        <f t="shared" si="0"/>
        <v>133</v>
      </c>
      <c r="Y15" s="160"/>
      <c r="Z15" s="160"/>
      <c r="AA15" s="207">
        <v>3392</v>
      </c>
      <c r="AB15" s="265"/>
      <c r="AC15" s="212"/>
      <c r="AD15" s="207">
        <v>142</v>
      </c>
      <c r="AE15" s="265"/>
      <c r="AF15" s="212"/>
      <c r="AG15" s="23">
        <v>0</v>
      </c>
      <c r="AH15" s="24"/>
      <c r="AI15" s="25"/>
      <c r="AJ15" s="23">
        <v>0</v>
      </c>
      <c r="AK15" s="24"/>
      <c r="AL15" s="25"/>
      <c r="AM15" s="23">
        <v>0</v>
      </c>
      <c r="AN15" s="24"/>
      <c r="AO15" s="25"/>
      <c r="AP15" s="23">
        <v>0</v>
      </c>
      <c r="AQ15" s="24"/>
      <c r="AR15" s="25"/>
      <c r="AS15" s="23">
        <v>142</v>
      </c>
      <c r="AT15" s="24"/>
      <c r="AU15" s="25"/>
      <c r="AV15" s="23">
        <v>0</v>
      </c>
      <c r="AW15" s="24"/>
      <c r="AX15" s="25"/>
      <c r="AY15" s="23">
        <v>0</v>
      </c>
      <c r="AZ15" s="24"/>
      <c r="BA15" s="25"/>
      <c r="BB15" s="23">
        <v>0</v>
      </c>
      <c r="BC15" s="24"/>
      <c r="BD15" s="25"/>
      <c r="BE15" s="240">
        <v>3398</v>
      </c>
      <c r="BF15" s="241"/>
      <c r="BG15" s="242"/>
    </row>
    <row r="16" spans="1:59" ht="33.75" customHeight="1">
      <c r="A16" s="260"/>
      <c r="B16" s="227"/>
      <c r="C16" s="262"/>
      <c r="D16" s="213" t="s">
        <v>124</v>
      </c>
      <c r="E16" s="213"/>
      <c r="F16" s="213"/>
      <c r="G16" s="213"/>
      <c r="H16" s="214"/>
      <c r="I16" s="207">
        <v>174</v>
      </c>
      <c r="J16" s="265"/>
      <c r="K16" s="212"/>
      <c r="L16" s="207">
        <v>174</v>
      </c>
      <c r="M16" s="265"/>
      <c r="N16" s="212"/>
      <c r="O16" s="207">
        <v>0</v>
      </c>
      <c r="P16" s="265"/>
      <c r="Q16" s="212"/>
      <c r="R16" s="207">
        <v>0</v>
      </c>
      <c r="S16" s="265"/>
      <c r="T16" s="212"/>
      <c r="U16" s="207">
        <v>0</v>
      </c>
      <c r="V16" s="265"/>
      <c r="W16" s="212"/>
      <c r="X16" s="160">
        <f t="shared" si="0"/>
        <v>174</v>
      </c>
      <c r="Y16" s="160"/>
      <c r="Z16" s="160"/>
      <c r="AA16" s="207">
        <v>5046</v>
      </c>
      <c r="AB16" s="265"/>
      <c r="AC16" s="212"/>
      <c r="AD16" s="207">
        <v>178</v>
      </c>
      <c r="AE16" s="265"/>
      <c r="AF16" s="212"/>
      <c r="AG16" s="23">
        <v>0</v>
      </c>
      <c r="AH16" s="24"/>
      <c r="AI16" s="25"/>
      <c r="AJ16" s="23">
        <v>0</v>
      </c>
      <c r="AK16" s="24"/>
      <c r="AL16" s="25"/>
      <c r="AM16" s="23">
        <v>0</v>
      </c>
      <c r="AN16" s="24"/>
      <c r="AO16" s="25"/>
      <c r="AP16" s="23">
        <v>0</v>
      </c>
      <c r="AQ16" s="24"/>
      <c r="AR16" s="25"/>
      <c r="AS16" s="23">
        <v>178</v>
      </c>
      <c r="AT16" s="24"/>
      <c r="AU16" s="25"/>
      <c r="AV16" s="23">
        <v>0</v>
      </c>
      <c r="AW16" s="24"/>
      <c r="AX16" s="25"/>
      <c r="AY16" s="23">
        <v>0</v>
      </c>
      <c r="AZ16" s="24"/>
      <c r="BA16" s="25"/>
      <c r="BB16" s="23">
        <v>0</v>
      </c>
      <c r="BC16" s="24"/>
      <c r="BD16" s="25"/>
      <c r="BE16" s="240">
        <v>4766</v>
      </c>
      <c r="BF16" s="241"/>
      <c r="BG16" s="242"/>
    </row>
    <row r="17" spans="1:59" ht="33.75" customHeight="1">
      <c r="A17" s="260"/>
      <c r="B17" s="227"/>
      <c r="C17" s="262"/>
      <c r="D17" s="216" t="s">
        <v>130</v>
      </c>
      <c r="E17" s="216"/>
      <c r="F17" s="216"/>
      <c r="G17" s="216"/>
      <c r="H17" s="257"/>
      <c r="I17" s="209">
        <f>SUM(I10:K16)</f>
        <v>640</v>
      </c>
      <c r="J17" s="266"/>
      <c r="K17" s="165"/>
      <c r="L17" s="209">
        <f>SUM(L10:N16)</f>
        <v>640</v>
      </c>
      <c r="M17" s="266"/>
      <c r="N17" s="165"/>
      <c r="O17" s="209">
        <f>SUM(O10:Q16)</f>
        <v>0</v>
      </c>
      <c r="P17" s="266"/>
      <c r="Q17" s="165"/>
      <c r="R17" s="209">
        <f>SUM(R10:T16)</f>
        <v>0</v>
      </c>
      <c r="S17" s="266"/>
      <c r="T17" s="165"/>
      <c r="U17" s="209">
        <f>SUM(U10:W16)</f>
        <v>0</v>
      </c>
      <c r="V17" s="266"/>
      <c r="W17" s="165"/>
      <c r="X17" s="209">
        <f>SUM(X10:Z16)</f>
        <v>640</v>
      </c>
      <c r="Y17" s="266"/>
      <c r="Z17" s="165"/>
      <c r="AA17" s="209">
        <f>SUM(AA10:AC16)</f>
        <v>14482</v>
      </c>
      <c r="AB17" s="266"/>
      <c r="AC17" s="165"/>
      <c r="AD17" s="209">
        <f>SUM(AD10:AF16)</f>
        <v>645</v>
      </c>
      <c r="AE17" s="266"/>
      <c r="AF17" s="165"/>
      <c r="AG17" s="27">
        <f>SUM(AG10:AI16)</f>
        <v>0</v>
      </c>
      <c r="AH17" s="28"/>
      <c r="AI17" s="30"/>
      <c r="AJ17" s="27">
        <f>SUM(AJ10:AL16)</f>
        <v>0</v>
      </c>
      <c r="AK17" s="28"/>
      <c r="AL17" s="30"/>
      <c r="AM17" s="27">
        <f>SUM(AM10:AO16)</f>
        <v>1</v>
      </c>
      <c r="AN17" s="28"/>
      <c r="AO17" s="30"/>
      <c r="AP17" s="27">
        <f>SUM(AP10:AR16)</f>
        <v>0</v>
      </c>
      <c r="AQ17" s="28"/>
      <c r="AR17" s="30"/>
      <c r="AS17" s="27">
        <f>SUM(AS10:AU16)</f>
        <v>644</v>
      </c>
      <c r="AT17" s="28"/>
      <c r="AU17" s="30"/>
      <c r="AV17" s="27">
        <f>SUM(AV10:AX16)</f>
        <v>0</v>
      </c>
      <c r="AW17" s="28"/>
      <c r="AX17" s="30"/>
      <c r="AY17" s="27">
        <f>SUM(AY10:BA16)</f>
        <v>4</v>
      </c>
      <c r="AZ17" s="28"/>
      <c r="BA17" s="30"/>
      <c r="BB17" s="27">
        <f>SUM(BB10:BD16)</f>
        <v>0</v>
      </c>
      <c r="BC17" s="28"/>
      <c r="BD17" s="30"/>
      <c r="BE17" s="27">
        <f>SUM(BE10:BG16)</f>
        <v>13036</v>
      </c>
      <c r="BF17" s="28"/>
      <c r="BG17" s="29"/>
    </row>
    <row r="18" spans="1:59" ht="33.75" customHeight="1">
      <c r="A18" s="260"/>
      <c r="B18" s="227"/>
      <c r="C18" s="262" t="s">
        <v>50</v>
      </c>
      <c r="D18" s="213" t="s">
        <v>123</v>
      </c>
      <c r="E18" s="213"/>
      <c r="F18" s="213"/>
      <c r="G18" s="213"/>
      <c r="H18" s="214"/>
      <c r="I18" s="207">
        <v>196</v>
      </c>
      <c r="J18" s="265"/>
      <c r="K18" s="212"/>
      <c r="L18" s="207">
        <v>196</v>
      </c>
      <c r="M18" s="265"/>
      <c r="N18" s="212"/>
      <c r="O18" s="207">
        <v>0</v>
      </c>
      <c r="P18" s="265"/>
      <c r="Q18" s="212"/>
      <c r="R18" s="207">
        <v>0</v>
      </c>
      <c r="S18" s="265"/>
      <c r="T18" s="212"/>
      <c r="U18" s="207">
        <v>0</v>
      </c>
      <c r="V18" s="265"/>
      <c r="W18" s="212"/>
      <c r="X18" s="160">
        <f>L18-(O18+R18+U18)</f>
        <v>196</v>
      </c>
      <c r="Y18" s="160"/>
      <c r="Z18" s="160"/>
      <c r="AA18" s="207">
        <v>5371</v>
      </c>
      <c r="AB18" s="265"/>
      <c r="AC18" s="212"/>
      <c r="AD18" s="207">
        <v>199</v>
      </c>
      <c r="AE18" s="265"/>
      <c r="AF18" s="212"/>
      <c r="AG18" s="23">
        <v>0</v>
      </c>
      <c r="AH18" s="24"/>
      <c r="AI18" s="25"/>
      <c r="AJ18" s="23">
        <v>0</v>
      </c>
      <c r="AK18" s="24"/>
      <c r="AL18" s="25"/>
      <c r="AM18" s="23">
        <v>0</v>
      </c>
      <c r="AN18" s="24"/>
      <c r="AO18" s="25"/>
      <c r="AP18" s="23">
        <v>0</v>
      </c>
      <c r="AQ18" s="24"/>
      <c r="AR18" s="25"/>
      <c r="AS18" s="23">
        <v>199</v>
      </c>
      <c r="AT18" s="24"/>
      <c r="AU18" s="25"/>
      <c r="AV18" s="23">
        <v>0</v>
      </c>
      <c r="AW18" s="24"/>
      <c r="AX18" s="25"/>
      <c r="AY18" s="23">
        <v>0</v>
      </c>
      <c r="AZ18" s="24"/>
      <c r="BA18" s="25"/>
      <c r="BB18" s="23">
        <v>0</v>
      </c>
      <c r="BC18" s="24"/>
      <c r="BD18" s="25"/>
      <c r="BE18" s="240">
        <v>5543</v>
      </c>
      <c r="BF18" s="241"/>
      <c r="BG18" s="242"/>
    </row>
    <row r="19" spans="1:59" ht="33.75" customHeight="1">
      <c r="A19" s="260"/>
      <c r="B19" s="227"/>
      <c r="C19" s="262"/>
      <c r="D19" s="213" t="s">
        <v>125</v>
      </c>
      <c r="E19" s="213"/>
      <c r="F19" s="213"/>
      <c r="G19" s="213"/>
      <c r="H19" s="214"/>
      <c r="I19" s="207">
        <v>9</v>
      </c>
      <c r="J19" s="265"/>
      <c r="K19" s="212"/>
      <c r="L19" s="207">
        <v>9</v>
      </c>
      <c r="M19" s="265"/>
      <c r="N19" s="212"/>
      <c r="O19" s="207">
        <v>0</v>
      </c>
      <c r="P19" s="265"/>
      <c r="Q19" s="212"/>
      <c r="R19" s="207">
        <v>0</v>
      </c>
      <c r="S19" s="265"/>
      <c r="T19" s="212"/>
      <c r="U19" s="207">
        <v>0</v>
      </c>
      <c r="V19" s="265"/>
      <c r="W19" s="212"/>
      <c r="X19" s="160">
        <f aca="true" t="shared" si="1" ref="X19:X24">L19-(O19+R19+U19)</f>
        <v>9</v>
      </c>
      <c r="Y19" s="160"/>
      <c r="Z19" s="160"/>
      <c r="AA19" s="207">
        <v>307</v>
      </c>
      <c r="AB19" s="265"/>
      <c r="AC19" s="212"/>
      <c r="AD19" s="207">
        <v>8</v>
      </c>
      <c r="AE19" s="265"/>
      <c r="AF19" s="212"/>
      <c r="AG19" s="23">
        <v>0</v>
      </c>
      <c r="AH19" s="24"/>
      <c r="AI19" s="25"/>
      <c r="AJ19" s="23">
        <v>0</v>
      </c>
      <c r="AK19" s="24"/>
      <c r="AL19" s="25"/>
      <c r="AM19" s="23">
        <v>0</v>
      </c>
      <c r="AN19" s="24"/>
      <c r="AO19" s="25"/>
      <c r="AP19" s="23">
        <v>0</v>
      </c>
      <c r="AQ19" s="24"/>
      <c r="AR19" s="25"/>
      <c r="AS19" s="23">
        <v>8</v>
      </c>
      <c r="AT19" s="24"/>
      <c r="AU19" s="25"/>
      <c r="AV19" s="23">
        <v>0</v>
      </c>
      <c r="AW19" s="24"/>
      <c r="AX19" s="25"/>
      <c r="AY19" s="23">
        <v>0</v>
      </c>
      <c r="AZ19" s="24"/>
      <c r="BA19" s="25"/>
      <c r="BB19" s="23">
        <v>0</v>
      </c>
      <c r="BC19" s="24"/>
      <c r="BD19" s="25"/>
      <c r="BE19" s="240">
        <v>287</v>
      </c>
      <c r="BF19" s="241"/>
      <c r="BG19" s="242"/>
    </row>
    <row r="20" spans="1:59" ht="33.75" customHeight="1">
      <c r="A20" s="260"/>
      <c r="B20" s="227"/>
      <c r="C20" s="262"/>
      <c r="D20" s="213" t="s">
        <v>126</v>
      </c>
      <c r="E20" s="213"/>
      <c r="F20" s="213"/>
      <c r="G20" s="213"/>
      <c r="H20" s="214"/>
      <c r="I20" s="207">
        <v>31</v>
      </c>
      <c r="J20" s="265"/>
      <c r="K20" s="212"/>
      <c r="L20" s="207">
        <v>31</v>
      </c>
      <c r="M20" s="265"/>
      <c r="N20" s="212"/>
      <c r="O20" s="207">
        <v>0</v>
      </c>
      <c r="P20" s="265"/>
      <c r="Q20" s="212"/>
      <c r="R20" s="207">
        <v>0</v>
      </c>
      <c r="S20" s="265"/>
      <c r="T20" s="212"/>
      <c r="U20" s="207">
        <v>0</v>
      </c>
      <c r="V20" s="265"/>
      <c r="W20" s="212"/>
      <c r="X20" s="160">
        <f t="shared" si="1"/>
        <v>31</v>
      </c>
      <c r="Y20" s="160"/>
      <c r="Z20" s="160"/>
      <c r="AA20" s="207">
        <v>1239</v>
      </c>
      <c r="AB20" s="265"/>
      <c r="AC20" s="212"/>
      <c r="AD20" s="207">
        <v>29</v>
      </c>
      <c r="AE20" s="265"/>
      <c r="AF20" s="212"/>
      <c r="AG20" s="23">
        <v>0</v>
      </c>
      <c r="AH20" s="24"/>
      <c r="AI20" s="25"/>
      <c r="AJ20" s="23">
        <v>0</v>
      </c>
      <c r="AK20" s="24"/>
      <c r="AL20" s="25"/>
      <c r="AM20" s="23">
        <v>0</v>
      </c>
      <c r="AN20" s="24"/>
      <c r="AO20" s="25"/>
      <c r="AP20" s="23">
        <v>0</v>
      </c>
      <c r="AQ20" s="24"/>
      <c r="AR20" s="25"/>
      <c r="AS20" s="23">
        <v>29</v>
      </c>
      <c r="AT20" s="24"/>
      <c r="AU20" s="25"/>
      <c r="AV20" s="23">
        <v>0</v>
      </c>
      <c r="AW20" s="24"/>
      <c r="AX20" s="25"/>
      <c r="AY20" s="23">
        <v>0</v>
      </c>
      <c r="AZ20" s="24"/>
      <c r="BA20" s="25"/>
      <c r="BB20" s="23">
        <v>0</v>
      </c>
      <c r="BC20" s="24"/>
      <c r="BD20" s="25"/>
      <c r="BE20" s="240">
        <v>1220</v>
      </c>
      <c r="BF20" s="241"/>
      <c r="BG20" s="242"/>
    </row>
    <row r="21" spans="1:59" ht="33.75" customHeight="1">
      <c r="A21" s="260"/>
      <c r="B21" s="227"/>
      <c r="C21" s="262"/>
      <c r="D21" s="213" t="s">
        <v>127</v>
      </c>
      <c r="E21" s="213"/>
      <c r="F21" s="213"/>
      <c r="G21" s="213"/>
      <c r="H21" s="214"/>
      <c r="I21" s="207">
        <v>121</v>
      </c>
      <c r="J21" s="265"/>
      <c r="K21" s="212"/>
      <c r="L21" s="207">
        <v>121</v>
      </c>
      <c r="M21" s="265"/>
      <c r="N21" s="212"/>
      <c r="O21" s="207">
        <v>0</v>
      </c>
      <c r="P21" s="265"/>
      <c r="Q21" s="212"/>
      <c r="R21" s="207">
        <v>0</v>
      </c>
      <c r="S21" s="265"/>
      <c r="T21" s="212"/>
      <c r="U21" s="207">
        <v>0</v>
      </c>
      <c r="V21" s="265"/>
      <c r="W21" s="212"/>
      <c r="X21" s="160">
        <f t="shared" si="1"/>
        <v>121</v>
      </c>
      <c r="Y21" s="160"/>
      <c r="Z21" s="160"/>
      <c r="AA21" s="207">
        <v>5676</v>
      </c>
      <c r="AB21" s="265"/>
      <c r="AC21" s="212"/>
      <c r="AD21" s="207">
        <v>113</v>
      </c>
      <c r="AE21" s="265"/>
      <c r="AF21" s="212"/>
      <c r="AG21" s="23">
        <v>0</v>
      </c>
      <c r="AH21" s="24"/>
      <c r="AI21" s="25"/>
      <c r="AJ21" s="23">
        <v>0</v>
      </c>
      <c r="AK21" s="24"/>
      <c r="AL21" s="25"/>
      <c r="AM21" s="23">
        <v>0</v>
      </c>
      <c r="AN21" s="24"/>
      <c r="AO21" s="25"/>
      <c r="AP21" s="23">
        <v>0</v>
      </c>
      <c r="AQ21" s="24"/>
      <c r="AR21" s="25"/>
      <c r="AS21" s="23">
        <v>113</v>
      </c>
      <c r="AT21" s="24"/>
      <c r="AU21" s="25"/>
      <c r="AV21" s="23">
        <v>0</v>
      </c>
      <c r="AW21" s="24"/>
      <c r="AX21" s="25"/>
      <c r="AY21" s="23">
        <v>0</v>
      </c>
      <c r="AZ21" s="24"/>
      <c r="BA21" s="25"/>
      <c r="BB21" s="23">
        <v>0</v>
      </c>
      <c r="BC21" s="24"/>
      <c r="BD21" s="25"/>
      <c r="BE21" s="240">
        <v>5697</v>
      </c>
      <c r="BF21" s="241"/>
      <c r="BG21" s="242"/>
    </row>
    <row r="22" spans="1:59" ht="33.75" customHeight="1">
      <c r="A22" s="260"/>
      <c r="B22" s="227"/>
      <c r="C22" s="262"/>
      <c r="D22" s="213" t="s">
        <v>128</v>
      </c>
      <c r="E22" s="213"/>
      <c r="F22" s="213"/>
      <c r="G22" s="213"/>
      <c r="H22" s="214"/>
      <c r="I22" s="207">
        <v>35</v>
      </c>
      <c r="J22" s="265"/>
      <c r="K22" s="212"/>
      <c r="L22" s="207">
        <v>35</v>
      </c>
      <c r="M22" s="265"/>
      <c r="N22" s="212"/>
      <c r="O22" s="207">
        <v>0</v>
      </c>
      <c r="P22" s="265"/>
      <c r="Q22" s="212"/>
      <c r="R22" s="207">
        <v>0</v>
      </c>
      <c r="S22" s="265"/>
      <c r="T22" s="212"/>
      <c r="U22" s="207">
        <v>0</v>
      </c>
      <c r="V22" s="265"/>
      <c r="W22" s="212"/>
      <c r="X22" s="160">
        <f t="shared" si="1"/>
        <v>35</v>
      </c>
      <c r="Y22" s="160"/>
      <c r="Z22" s="160"/>
      <c r="AA22" s="207">
        <v>1797</v>
      </c>
      <c r="AB22" s="265"/>
      <c r="AC22" s="212"/>
      <c r="AD22" s="207">
        <v>41</v>
      </c>
      <c r="AE22" s="265"/>
      <c r="AF22" s="212"/>
      <c r="AG22" s="23">
        <v>0</v>
      </c>
      <c r="AH22" s="24"/>
      <c r="AI22" s="25"/>
      <c r="AJ22" s="23">
        <v>0</v>
      </c>
      <c r="AK22" s="24"/>
      <c r="AL22" s="25"/>
      <c r="AM22" s="23">
        <v>0</v>
      </c>
      <c r="AN22" s="24"/>
      <c r="AO22" s="25"/>
      <c r="AP22" s="23">
        <v>0</v>
      </c>
      <c r="AQ22" s="24"/>
      <c r="AR22" s="25"/>
      <c r="AS22" s="23">
        <v>41</v>
      </c>
      <c r="AT22" s="24"/>
      <c r="AU22" s="25"/>
      <c r="AV22" s="23">
        <v>0</v>
      </c>
      <c r="AW22" s="24"/>
      <c r="AX22" s="25"/>
      <c r="AY22" s="23">
        <v>0</v>
      </c>
      <c r="AZ22" s="24"/>
      <c r="BA22" s="25"/>
      <c r="BB22" s="23">
        <v>0</v>
      </c>
      <c r="BC22" s="24"/>
      <c r="BD22" s="25"/>
      <c r="BE22" s="240">
        <v>1866</v>
      </c>
      <c r="BF22" s="241"/>
      <c r="BG22" s="242"/>
    </row>
    <row r="23" spans="1:59" ht="33.75" customHeight="1">
      <c r="A23" s="260"/>
      <c r="B23" s="227"/>
      <c r="C23" s="262"/>
      <c r="D23" s="213" t="s">
        <v>129</v>
      </c>
      <c r="E23" s="213"/>
      <c r="F23" s="213"/>
      <c r="G23" s="213"/>
      <c r="H23" s="214"/>
      <c r="I23" s="207">
        <v>0</v>
      </c>
      <c r="J23" s="265"/>
      <c r="K23" s="212"/>
      <c r="L23" s="207">
        <v>0</v>
      </c>
      <c r="M23" s="265"/>
      <c r="N23" s="212"/>
      <c r="O23" s="207">
        <v>0</v>
      </c>
      <c r="P23" s="265"/>
      <c r="Q23" s="212"/>
      <c r="R23" s="207">
        <v>0</v>
      </c>
      <c r="S23" s="265"/>
      <c r="T23" s="212"/>
      <c r="U23" s="207">
        <v>0</v>
      </c>
      <c r="V23" s="265"/>
      <c r="W23" s="212"/>
      <c r="X23" s="160">
        <f t="shared" si="1"/>
        <v>0</v>
      </c>
      <c r="Y23" s="160"/>
      <c r="Z23" s="160"/>
      <c r="AA23" s="207">
        <v>0</v>
      </c>
      <c r="AB23" s="265"/>
      <c r="AC23" s="212"/>
      <c r="AD23" s="207">
        <v>0</v>
      </c>
      <c r="AE23" s="265"/>
      <c r="AF23" s="212"/>
      <c r="AG23" s="23">
        <v>0</v>
      </c>
      <c r="AH23" s="24"/>
      <c r="AI23" s="25"/>
      <c r="AJ23" s="23">
        <v>0</v>
      </c>
      <c r="AK23" s="24"/>
      <c r="AL23" s="25"/>
      <c r="AM23" s="23">
        <v>0</v>
      </c>
      <c r="AN23" s="24"/>
      <c r="AO23" s="25"/>
      <c r="AP23" s="23">
        <v>0</v>
      </c>
      <c r="AQ23" s="24"/>
      <c r="AR23" s="25"/>
      <c r="AS23" s="23">
        <v>0</v>
      </c>
      <c r="AT23" s="24"/>
      <c r="AU23" s="25"/>
      <c r="AV23" s="23">
        <v>0</v>
      </c>
      <c r="AW23" s="24"/>
      <c r="AX23" s="25"/>
      <c r="AY23" s="23">
        <v>0</v>
      </c>
      <c r="AZ23" s="24"/>
      <c r="BA23" s="25"/>
      <c r="BB23" s="23">
        <v>0</v>
      </c>
      <c r="BC23" s="24"/>
      <c r="BD23" s="25"/>
      <c r="BE23" s="240">
        <v>0</v>
      </c>
      <c r="BF23" s="241"/>
      <c r="BG23" s="242"/>
    </row>
    <row r="24" spans="1:59" ht="33.75" customHeight="1">
      <c r="A24" s="260"/>
      <c r="B24" s="227"/>
      <c r="C24" s="262"/>
      <c r="D24" s="213" t="s">
        <v>124</v>
      </c>
      <c r="E24" s="213"/>
      <c r="F24" s="213"/>
      <c r="G24" s="213"/>
      <c r="H24" s="214"/>
      <c r="I24" s="207">
        <v>0</v>
      </c>
      <c r="J24" s="265"/>
      <c r="K24" s="212"/>
      <c r="L24" s="207">
        <v>0</v>
      </c>
      <c r="M24" s="265"/>
      <c r="N24" s="212"/>
      <c r="O24" s="207">
        <v>0</v>
      </c>
      <c r="P24" s="265"/>
      <c r="Q24" s="212"/>
      <c r="R24" s="207">
        <v>0</v>
      </c>
      <c r="S24" s="265"/>
      <c r="T24" s="212"/>
      <c r="U24" s="207">
        <v>0</v>
      </c>
      <c r="V24" s="265"/>
      <c r="W24" s="212"/>
      <c r="X24" s="160">
        <f t="shared" si="1"/>
        <v>0</v>
      </c>
      <c r="Y24" s="160"/>
      <c r="Z24" s="160"/>
      <c r="AA24" s="207">
        <v>0</v>
      </c>
      <c r="AB24" s="265"/>
      <c r="AC24" s="212"/>
      <c r="AD24" s="207">
        <v>0</v>
      </c>
      <c r="AE24" s="265"/>
      <c r="AF24" s="212"/>
      <c r="AG24" s="23">
        <v>0</v>
      </c>
      <c r="AH24" s="24"/>
      <c r="AI24" s="25"/>
      <c r="AJ24" s="23">
        <v>0</v>
      </c>
      <c r="AK24" s="24"/>
      <c r="AL24" s="25"/>
      <c r="AM24" s="23">
        <v>0</v>
      </c>
      <c r="AN24" s="24"/>
      <c r="AO24" s="25"/>
      <c r="AP24" s="23">
        <v>0</v>
      </c>
      <c r="AQ24" s="24"/>
      <c r="AR24" s="25"/>
      <c r="AS24" s="23">
        <v>0</v>
      </c>
      <c r="AT24" s="24"/>
      <c r="AU24" s="25"/>
      <c r="AV24" s="23">
        <v>0</v>
      </c>
      <c r="AW24" s="24"/>
      <c r="AX24" s="25"/>
      <c r="AY24" s="23">
        <v>0</v>
      </c>
      <c r="AZ24" s="24"/>
      <c r="BA24" s="25"/>
      <c r="BB24" s="23">
        <v>0</v>
      </c>
      <c r="BC24" s="24"/>
      <c r="BD24" s="25"/>
      <c r="BE24" s="240">
        <v>0</v>
      </c>
      <c r="BF24" s="241"/>
      <c r="BG24" s="242"/>
    </row>
    <row r="25" spans="1:59" ht="33.75" customHeight="1">
      <c r="A25" s="260"/>
      <c r="B25" s="227"/>
      <c r="C25" s="262"/>
      <c r="D25" s="216" t="s">
        <v>131</v>
      </c>
      <c r="E25" s="216"/>
      <c r="F25" s="216"/>
      <c r="G25" s="216"/>
      <c r="H25" s="257"/>
      <c r="I25" s="209">
        <f>SUM(I18:K24)</f>
        <v>392</v>
      </c>
      <c r="J25" s="266"/>
      <c r="K25" s="165"/>
      <c r="L25" s="209">
        <f>SUM(L18:N24)</f>
        <v>392</v>
      </c>
      <c r="M25" s="266"/>
      <c r="N25" s="165"/>
      <c r="O25" s="209">
        <f>SUM(O18:Q24)</f>
        <v>0</v>
      </c>
      <c r="P25" s="266"/>
      <c r="Q25" s="165"/>
      <c r="R25" s="209">
        <f>SUM(R18:T24)</f>
        <v>0</v>
      </c>
      <c r="S25" s="266"/>
      <c r="T25" s="165"/>
      <c r="U25" s="209">
        <f>SUM(U18:W24)</f>
        <v>0</v>
      </c>
      <c r="V25" s="266"/>
      <c r="W25" s="165"/>
      <c r="X25" s="209">
        <f>SUM(X18:Z24)</f>
        <v>392</v>
      </c>
      <c r="Y25" s="266"/>
      <c r="Z25" s="165"/>
      <c r="AA25" s="209">
        <f>SUM(AA18:AC24)</f>
        <v>14390</v>
      </c>
      <c r="AB25" s="266"/>
      <c r="AC25" s="165"/>
      <c r="AD25" s="209">
        <f>SUM(AD18:AF24)</f>
        <v>390</v>
      </c>
      <c r="AE25" s="266"/>
      <c r="AF25" s="165"/>
      <c r="AG25" s="27">
        <f>SUM(AG18:AI24)</f>
        <v>0</v>
      </c>
      <c r="AH25" s="28"/>
      <c r="AI25" s="30"/>
      <c r="AJ25" s="27">
        <f>SUM(AJ18:AL24)</f>
        <v>0</v>
      </c>
      <c r="AK25" s="28"/>
      <c r="AL25" s="30"/>
      <c r="AM25" s="27">
        <f>SUM(AM18:AO24)</f>
        <v>0</v>
      </c>
      <c r="AN25" s="28"/>
      <c r="AO25" s="30"/>
      <c r="AP25" s="27">
        <f>SUM(AP18:AR24)</f>
        <v>0</v>
      </c>
      <c r="AQ25" s="28"/>
      <c r="AR25" s="30"/>
      <c r="AS25" s="27">
        <f>SUM(AS18:AU24)</f>
        <v>390</v>
      </c>
      <c r="AT25" s="28"/>
      <c r="AU25" s="30"/>
      <c r="AV25" s="27">
        <f>SUM(AV18:AX24)</f>
        <v>0</v>
      </c>
      <c r="AW25" s="28"/>
      <c r="AX25" s="30"/>
      <c r="AY25" s="27">
        <f>SUM(AY18:BA24)</f>
        <v>0</v>
      </c>
      <c r="AZ25" s="28"/>
      <c r="BA25" s="30"/>
      <c r="BB25" s="27">
        <f>SUM(BB18:BD24)</f>
        <v>0</v>
      </c>
      <c r="BC25" s="28"/>
      <c r="BD25" s="30"/>
      <c r="BE25" s="27">
        <f>SUM(BE18:BG24)</f>
        <v>14613</v>
      </c>
      <c r="BF25" s="28"/>
      <c r="BG25" s="29"/>
    </row>
    <row r="26" spans="1:59" ht="33.75" customHeight="1">
      <c r="A26" s="260"/>
      <c r="B26" s="226" t="s">
        <v>35</v>
      </c>
      <c r="C26" s="213" t="s">
        <v>123</v>
      </c>
      <c r="D26" s="214"/>
      <c r="E26" s="214"/>
      <c r="F26" s="214"/>
      <c r="G26" s="214"/>
      <c r="H26" s="214"/>
      <c r="I26" s="207">
        <v>986</v>
      </c>
      <c r="J26" s="265"/>
      <c r="K26" s="212"/>
      <c r="L26" s="207">
        <v>946</v>
      </c>
      <c r="M26" s="265"/>
      <c r="N26" s="212"/>
      <c r="O26" s="207">
        <v>164</v>
      </c>
      <c r="P26" s="265"/>
      <c r="Q26" s="212"/>
      <c r="R26" s="207">
        <v>68</v>
      </c>
      <c r="S26" s="265"/>
      <c r="T26" s="212"/>
      <c r="U26" s="207">
        <v>0</v>
      </c>
      <c r="V26" s="265"/>
      <c r="W26" s="212"/>
      <c r="X26" s="160">
        <f>L26-(O26+R26+U26)</f>
        <v>714</v>
      </c>
      <c r="Y26" s="160"/>
      <c r="Z26" s="160"/>
      <c r="AA26" s="207">
        <v>24132</v>
      </c>
      <c r="AB26" s="265"/>
      <c r="AC26" s="212"/>
      <c r="AD26" s="207">
        <v>956</v>
      </c>
      <c r="AE26" s="265"/>
      <c r="AF26" s="212"/>
      <c r="AG26" s="23">
        <v>161</v>
      </c>
      <c r="AH26" s="24"/>
      <c r="AI26" s="25"/>
      <c r="AJ26" s="23">
        <v>70</v>
      </c>
      <c r="AK26" s="24"/>
      <c r="AL26" s="25"/>
      <c r="AM26" s="23">
        <v>0</v>
      </c>
      <c r="AN26" s="24"/>
      <c r="AO26" s="25"/>
      <c r="AP26" s="23">
        <v>0</v>
      </c>
      <c r="AQ26" s="24"/>
      <c r="AR26" s="25"/>
      <c r="AS26" s="23">
        <v>686</v>
      </c>
      <c r="AT26" s="24"/>
      <c r="AU26" s="25"/>
      <c r="AV26" s="23">
        <v>0</v>
      </c>
      <c r="AW26" s="24"/>
      <c r="AX26" s="25"/>
      <c r="AY26" s="23">
        <v>0</v>
      </c>
      <c r="AZ26" s="24"/>
      <c r="BA26" s="25"/>
      <c r="BB26" s="23">
        <v>0</v>
      </c>
      <c r="BC26" s="24"/>
      <c r="BD26" s="25"/>
      <c r="BE26" s="240">
        <v>23493</v>
      </c>
      <c r="BF26" s="241"/>
      <c r="BG26" s="242"/>
    </row>
    <row r="27" spans="1:59" ht="33.75" customHeight="1">
      <c r="A27" s="260"/>
      <c r="B27" s="227"/>
      <c r="C27" s="213" t="s">
        <v>125</v>
      </c>
      <c r="D27" s="214"/>
      <c r="E27" s="214"/>
      <c r="F27" s="214"/>
      <c r="G27" s="214"/>
      <c r="H27" s="214"/>
      <c r="I27" s="207">
        <v>86</v>
      </c>
      <c r="J27" s="265"/>
      <c r="K27" s="212"/>
      <c r="L27" s="207">
        <v>86</v>
      </c>
      <c r="M27" s="265"/>
      <c r="N27" s="212"/>
      <c r="O27" s="207">
        <v>37</v>
      </c>
      <c r="P27" s="265"/>
      <c r="Q27" s="212"/>
      <c r="R27" s="207">
        <v>9</v>
      </c>
      <c r="S27" s="265"/>
      <c r="T27" s="212"/>
      <c r="U27" s="207">
        <v>0</v>
      </c>
      <c r="V27" s="265"/>
      <c r="W27" s="212"/>
      <c r="X27" s="160">
        <f aca="true" t="shared" si="2" ref="X27:X32">L27-(O27+R27+U27)</f>
        <v>40</v>
      </c>
      <c r="Y27" s="160"/>
      <c r="Z27" s="160"/>
      <c r="AA27" s="207">
        <v>861</v>
      </c>
      <c r="AB27" s="265"/>
      <c r="AC27" s="212"/>
      <c r="AD27" s="207">
        <v>89</v>
      </c>
      <c r="AE27" s="265"/>
      <c r="AF27" s="212"/>
      <c r="AG27" s="23">
        <v>38</v>
      </c>
      <c r="AH27" s="24"/>
      <c r="AI27" s="25"/>
      <c r="AJ27" s="23">
        <v>9</v>
      </c>
      <c r="AK27" s="24"/>
      <c r="AL27" s="25"/>
      <c r="AM27" s="23">
        <v>0</v>
      </c>
      <c r="AN27" s="24"/>
      <c r="AO27" s="25"/>
      <c r="AP27" s="23">
        <v>0</v>
      </c>
      <c r="AQ27" s="24"/>
      <c r="AR27" s="25"/>
      <c r="AS27" s="23">
        <v>42</v>
      </c>
      <c r="AT27" s="24"/>
      <c r="AU27" s="25"/>
      <c r="AV27" s="23">
        <v>0</v>
      </c>
      <c r="AW27" s="24"/>
      <c r="AX27" s="25"/>
      <c r="AY27" s="23">
        <v>2</v>
      </c>
      <c r="AZ27" s="24"/>
      <c r="BA27" s="25"/>
      <c r="BB27" s="23">
        <v>0</v>
      </c>
      <c r="BC27" s="24"/>
      <c r="BD27" s="25"/>
      <c r="BE27" s="240">
        <v>882</v>
      </c>
      <c r="BF27" s="241"/>
      <c r="BG27" s="242"/>
    </row>
    <row r="28" spans="1:59" ht="33.75" customHeight="1">
      <c r="A28" s="260"/>
      <c r="B28" s="227"/>
      <c r="C28" s="213" t="s">
        <v>126</v>
      </c>
      <c r="D28" s="214"/>
      <c r="E28" s="214"/>
      <c r="F28" s="214"/>
      <c r="G28" s="214"/>
      <c r="H28" s="214"/>
      <c r="I28" s="207">
        <v>51</v>
      </c>
      <c r="J28" s="265"/>
      <c r="K28" s="212"/>
      <c r="L28" s="207">
        <v>50</v>
      </c>
      <c r="M28" s="265"/>
      <c r="N28" s="212"/>
      <c r="O28" s="207">
        <v>23</v>
      </c>
      <c r="P28" s="265"/>
      <c r="Q28" s="212"/>
      <c r="R28" s="207">
        <v>3</v>
      </c>
      <c r="S28" s="265"/>
      <c r="T28" s="212"/>
      <c r="U28" s="207">
        <v>0</v>
      </c>
      <c r="V28" s="265"/>
      <c r="W28" s="212"/>
      <c r="X28" s="160">
        <f t="shared" si="2"/>
        <v>24</v>
      </c>
      <c r="Y28" s="160"/>
      <c r="Z28" s="160"/>
      <c r="AA28" s="207">
        <v>1228</v>
      </c>
      <c r="AB28" s="265"/>
      <c r="AC28" s="212"/>
      <c r="AD28" s="207">
        <v>49</v>
      </c>
      <c r="AE28" s="265"/>
      <c r="AF28" s="212"/>
      <c r="AG28" s="23">
        <v>21</v>
      </c>
      <c r="AH28" s="24"/>
      <c r="AI28" s="25"/>
      <c r="AJ28" s="23">
        <v>3</v>
      </c>
      <c r="AK28" s="24"/>
      <c r="AL28" s="25"/>
      <c r="AM28" s="23">
        <v>0</v>
      </c>
      <c r="AN28" s="24"/>
      <c r="AO28" s="25"/>
      <c r="AP28" s="23">
        <v>0</v>
      </c>
      <c r="AQ28" s="24"/>
      <c r="AR28" s="25"/>
      <c r="AS28" s="23">
        <v>24</v>
      </c>
      <c r="AT28" s="24"/>
      <c r="AU28" s="25"/>
      <c r="AV28" s="23">
        <v>0</v>
      </c>
      <c r="AW28" s="24"/>
      <c r="AX28" s="25"/>
      <c r="AY28" s="23">
        <v>0</v>
      </c>
      <c r="AZ28" s="24"/>
      <c r="BA28" s="25"/>
      <c r="BB28" s="23">
        <v>0</v>
      </c>
      <c r="BC28" s="24"/>
      <c r="BD28" s="25"/>
      <c r="BE28" s="240">
        <v>1190</v>
      </c>
      <c r="BF28" s="241"/>
      <c r="BG28" s="242"/>
    </row>
    <row r="29" spans="1:59" ht="33.75" customHeight="1">
      <c r="A29" s="260"/>
      <c r="B29" s="227"/>
      <c r="C29" s="213" t="s">
        <v>127</v>
      </c>
      <c r="D29" s="214"/>
      <c r="E29" s="214"/>
      <c r="F29" s="214"/>
      <c r="G29" s="214"/>
      <c r="H29" s="214"/>
      <c r="I29" s="207">
        <v>41</v>
      </c>
      <c r="J29" s="265"/>
      <c r="K29" s="212"/>
      <c r="L29" s="207">
        <v>41</v>
      </c>
      <c r="M29" s="265"/>
      <c r="N29" s="212"/>
      <c r="O29" s="207">
        <v>28</v>
      </c>
      <c r="P29" s="265"/>
      <c r="Q29" s="212"/>
      <c r="R29" s="207">
        <v>1</v>
      </c>
      <c r="S29" s="265"/>
      <c r="T29" s="212"/>
      <c r="U29" s="207">
        <v>0</v>
      </c>
      <c r="V29" s="265"/>
      <c r="W29" s="212"/>
      <c r="X29" s="160">
        <f t="shared" si="2"/>
        <v>12</v>
      </c>
      <c r="Y29" s="160"/>
      <c r="Z29" s="160"/>
      <c r="AA29" s="207">
        <v>704</v>
      </c>
      <c r="AB29" s="265"/>
      <c r="AC29" s="212"/>
      <c r="AD29" s="207">
        <v>42</v>
      </c>
      <c r="AE29" s="265"/>
      <c r="AF29" s="212"/>
      <c r="AG29" s="23">
        <v>28</v>
      </c>
      <c r="AH29" s="24"/>
      <c r="AI29" s="25"/>
      <c r="AJ29" s="23">
        <v>1</v>
      </c>
      <c r="AK29" s="24"/>
      <c r="AL29" s="25"/>
      <c r="AM29" s="23">
        <v>0</v>
      </c>
      <c r="AN29" s="24"/>
      <c r="AO29" s="25"/>
      <c r="AP29" s="23">
        <v>0</v>
      </c>
      <c r="AQ29" s="24"/>
      <c r="AR29" s="25"/>
      <c r="AS29" s="23">
        <v>13</v>
      </c>
      <c r="AT29" s="24"/>
      <c r="AU29" s="25"/>
      <c r="AV29" s="23">
        <v>0</v>
      </c>
      <c r="AW29" s="24"/>
      <c r="AX29" s="25"/>
      <c r="AY29" s="23">
        <v>0</v>
      </c>
      <c r="AZ29" s="24"/>
      <c r="BA29" s="25"/>
      <c r="BB29" s="23">
        <v>0</v>
      </c>
      <c r="BC29" s="24"/>
      <c r="BD29" s="25"/>
      <c r="BE29" s="240">
        <v>683</v>
      </c>
      <c r="BF29" s="241"/>
      <c r="BG29" s="242"/>
    </row>
    <row r="30" spans="1:59" ht="33.75" customHeight="1">
      <c r="A30" s="260"/>
      <c r="B30" s="227"/>
      <c r="C30" s="219" t="s">
        <v>128</v>
      </c>
      <c r="D30" s="214"/>
      <c r="E30" s="214"/>
      <c r="F30" s="214"/>
      <c r="G30" s="214"/>
      <c r="H30" s="214"/>
      <c r="I30" s="207">
        <v>8</v>
      </c>
      <c r="J30" s="265"/>
      <c r="K30" s="212"/>
      <c r="L30" s="207">
        <v>8</v>
      </c>
      <c r="M30" s="265"/>
      <c r="N30" s="212"/>
      <c r="O30" s="207">
        <v>3</v>
      </c>
      <c r="P30" s="265"/>
      <c r="Q30" s="212"/>
      <c r="R30" s="207">
        <v>0</v>
      </c>
      <c r="S30" s="265"/>
      <c r="T30" s="212"/>
      <c r="U30" s="207">
        <v>0</v>
      </c>
      <c r="V30" s="265"/>
      <c r="W30" s="212"/>
      <c r="X30" s="160">
        <f t="shared" si="2"/>
        <v>5</v>
      </c>
      <c r="Y30" s="160"/>
      <c r="Z30" s="160"/>
      <c r="AA30" s="207">
        <v>304</v>
      </c>
      <c r="AB30" s="265"/>
      <c r="AC30" s="212"/>
      <c r="AD30" s="207">
        <v>8</v>
      </c>
      <c r="AE30" s="265"/>
      <c r="AF30" s="212"/>
      <c r="AG30" s="23">
        <v>3</v>
      </c>
      <c r="AH30" s="24"/>
      <c r="AI30" s="25"/>
      <c r="AJ30" s="23">
        <v>0</v>
      </c>
      <c r="AK30" s="24"/>
      <c r="AL30" s="25"/>
      <c r="AM30" s="23">
        <v>0</v>
      </c>
      <c r="AN30" s="24"/>
      <c r="AO30" s="25"/>
      <c r="AP30" s="23">
        <v>0</v>
      </c>
      <c r="AQ30" s="24"/>
      <c r="AR30" s="25"/>
      <c r="AS30" s="23">
        <v>5</v>
      </c>
      <c r="AT30" s="24"/>
      <c r="AU30" s="25"/>
      <c r="AV30" s="23">
        <v>0</v>
      </c>
      <c r="AW30" s="24"/>
      <c r="AX30" s="25"/>
      <c r="AY30" s="23">
        <v>0</v>
      </c>
      <c r="AZ30" s="24"/>
      <c r="BA30" s="25"/>
      <c r="BB30" s="23">
        <v>0</v>
      </c>
      <c r="BC30" s="24"/>
      <c r="BD30" s="25"/>
      <c r="BE30" s="240">
        <v>304</v>
      </c>
      <c r="BF30" s="241"/>
      <c r="BG30" s="242"/>
    </row>
    <row r="31" spans="1:59" ht="33.75" customHeight="1">
      <c r="A31" s="260"/>
      <c r="B31" s="227"/>
      <c r="C31" s="219" t="s">
        <v>129</v>
      </c>
      <c r="D31" s="214"/>
      <c r="E31" s="214"/>
      <c r="F31" s="214"/>
      <c r="G31" s="214"/>
      <c r="H31" s="214"/>
      <c r="I31" s="207">
        <v>1</v>
      </c>
      <c r="J31" s="265"/>
      <c r="K31" s="212"/>
      <c r="L31" s="207">
        <v>1</v>
      </c>
      <c r="M31" s="265"/>
      <c r="N31" s="212"/>
      <c r="O31" s="207">
        <v>0</v>
      </c>
      <c r="P31" s="265"/>
      <c r="Q31" s="212"/>
      <c r="R31" s="207">
        <v>0</v>
      </c>
      <c r="S31" s="265"/>
      <c r="T31" s="212"/>
      <c r="U31" s="207">
        <v>0</v>
      </c>
      <c r="V31" s="265"/>
      <c r="W31" s="212"/>
      <c r="X31" s="160">
        <f t="shared" si="2"/>
        <v>1</v>
      </c>
      <c r="Y31" s="160"/>
      <c r="Z31" s="160"/>
      <c r="AA31" s="207">
        <v>81</v>
      </c>
      <c r="AB31" s="265"/>
      <c r="AC31" s="212"/>
      <c r="AD31" s="207">
        <v>1</v>
      </c>
      <c r="AE31" s="265"/>
      <c r="AF31" s="212"/>
      <c r="AG31" s="23">
        <v>0</v>
      </c>
      <c r="AH31" s="24"/>
      <c r="AI31" s="25"/>
      <c r="AJ31" s="23">
        <v>0</v>
      </c>
      <c r="AK31" s="24"/>
      <c r="AL31" s="25"/>
      <c r="AM31" s="23">
        <v>0</v>
      </c>
      <c r="AN31" s="24"/>
      <c r="AO31" s="25"/>
      <c r="AP31" s="23">
        <v>0</v>
      </c>
      <c r="AQ31" s="24"/>
      <c r="AR31" s="25"/>
      <c r="AS31" s="23">
        <v>1</v>
      </c>
      <c r="AT31" s="24"/>
      <c r="AU31" s="25"/>
      <c r="AV31" s="23">
        <v>0</v>
      </c>
      <c r="AW31" s="24"/>
      <c r="AX31" s="25"/>
      <c r="AY31" s="23">
        <v>0</v>
      </c>
      <c r="AZ31" s="24"/>
      <c r="BA31" s="25"/>
      <c r="BB31" s="23">
        <v>0</v>
      </c>
      <c r="BC31" s="24"/>
      <c r="BD31" s="25"/>
      <c r="BE31" s="240">
        <v>81</v>
      </c>
      <c r="BF31" s="241"/>
      <c r="BG31" s="242"/>
    </row>
    <row r="32" spans="1:59" ht="33.75" customHeight="1">
      <c r="A32" s="260"/>
      <c r="B32" s="227"/>
      <c r="C32" s="219" t="s">
        <v>124</v>
      </c>
      <c r="D32" s="214"/>
      <c r="E32" s="214"/>
      <c r="F32" s="214"/>
      <c r="G32" s="214"/>
      <c r="H32" s="214"/>
      <c r="I32" s="207">
        <v>4</v>
      </c>
      <c r="J32" s="265"/>
      <c r="K32" s="212"/>
      <c r="L32" s="207">
        <v>4</v>
      </c>
      <c r="M32" s="265"/>
      <c r="N32" s="212"/>
      <c r="O32" s="207">
        <v>0</v>
      </c>
      <c r="P32" s="265"/>
      <c r="Q32" s="212"/>
      <c r="R32" s="207">
        <v>0</v>
      </c>
      <c r="S32" s="265"/>
      <c r="T32" s="212"/>
      <c r="U32" s="207">
        <v>0</v>
      </c>
      <c r="V32" s="265"/>
      <c r="W32" s="212"/>
      <c r="X32" s="160">
        <f t="shared" si="2"/>
        <v>4</v>
      </c>
      <c r="Y32" s="160"/>
      <c r="Z32" s="160"/>
      <c r="AA32" s="207">
        <v>170</v>
      </c>
      <c r="AB32" s="265"/>
      <c r="AC32" s="212"/>
      <c r="AD32" s="207">
        <v>4</v>
      </c>
      <c r="AE32" s="265"/>
      <c r="AF32" s="212"/>
      <c r="AG32" s="23">
        <v>0</v>
      </c>
      <c r="AH32" s="24"/>
      <c r="AI32" s="25"/>
      <c r="AJ32" s="23">
        <v>0</v>
      </c>
      <c r="AK32" s="24"/>
      <c r="AL32" s="25"/>
      <c r="AM32" s="23">
        <v>0</v>
      </c>
      <c r="AN32" s="24"/>
      <c r="AO32" s="25"/>
      <c r="AP32" s="23">
        <v>0</v>
      </c>
      <c r="AQ32" s="24"/>
      <c r="AR32" s="25"/>
      <c r="AS32" s="23">
        <v>4</v>
      </c>
      <c r="AT32" s="24"/>
      <c r="AU32" s="25"/>
      <c r="AV32" s="23">
        <v>0</v>
      </c>
      <c r="AW32" s="24"/>
      <c r="AX32" s="25"/>
      <c r="AY32" s="23">
        <v>0</v>
      </c>
      <c r="AZ32" s="24"/>
      <c r="BA32" s="25"/>
      <c r="BB32" s="23">
        <v>0</v>
      </c>
      <c r="BC32" s="24"/>
      <c r="BD32" s="25"/>
      <c r="BE32" s="240">
        <v>170</v>
      </c>
      <c r="BF32" s="241"/>
      <c r="BG32" s="242"/>
    </row>
    <row r="33" spans="1:59" ht="33.75" customHeight="1">
      <c r="A33" s="260"/>
      <c r="B33" s="227"/>
      <c r="C33" s="256" t="s">
        <v>132</v>
      </c>
      <c r="D33" s="257"/>
      <c r="E33" s="257"/>
      <c r="F33" s="257"/>
      <c r="G33" s="257"/>
      <c r="H33" s="257"/>
      <c r="I33" s="209">
        <f>SUM(I26:K32)</f>
        <v>1177</v>
      </c>
      <c r="J33" s="266"/>
      <c r="K33" s="165"/>
      <c r="L33" s="209">
        <f>SUM(L26:N32)</f>
        <v>1136</v>
      </c>
      <c r="M33" s="266"/>
      <c r="N33" s="165"/>
      <c r="O33" s="209">
        <f>SUM(O26:Q32)</f>
        <v>255</v>
      </c>
      <c r="P33" s="266"/>
      <c r="Q33" s="165"/>
      <c r="R33" s="209">
        <f>SUM(R26:T32)</f>
        <v>81</v>
      </c>
      <c r="S33" s="266"/>
      <c r="T33" s="165"/>
      <c r="U33" s="209">
        <f>SUM(U26:W32)</f>
        <v>0</v>
      </c>
      <c r="V33" s="266"/>
      <c r="W33" s="165"/>
      <c r="X33" s="209">
        <f>SUM(X26:Z32)</f>
        <v>800</v>
      </c>
      <c r="Y33" s="266"/>
      <c r="Z33" s="165"/>
      <c r="AA33" s="209">
        <f>SUM(AA26:AC32)</f>
        <v>27480</v>
      </c>
      <c r="AB33" s="266"/>
      <c r="AC33" s="165"/>
      <c r="AD33" s="209">
        <f>SUM(AD26:AF32)</f>
        <v>1149</v>
      </c>
      <c r="AE33" s="266"/>
      <c r="AF33" s="165"/>
      <c r="AG33" s="27">
        <f>SUM(AG26:AI32)</f>
        <v>251</v>
      </c>
      <c r="AH33" s="28"/>
      <c r="AI33" s="30"/>
      <c r="AJ33" s="27">
        <f>SUM(AJ26:AL32)</f>
        <v>83</v>
      </c>
      <c r="AK33" s="28"/>
      <c r="AL33" s="30"/>
      <c r="AM33" s="27">
        <f>SUM(AM26:AO32)</f>
        <v>0</v>
      </c>
      <c r="AN33" s="28"/>
      <c r="AO33" s="30"/>
      <c r="AP33" s="27">
        <f>SUM(AP26:AR32)</f>
        <v>0</v>
      </c>
      <c r="AQ33" s="28"/>
      <c r="AR33" s="30"/>
      <c r="AS33" s="27">
        <f>SUM(AS26:AU32)</f>
        <v>775</v>
      </c>
      <c r="AT33" s="28"/>
      <c r="AU33" s="30"/>
      <c r="AV33" s="27">
        <f>SUM(AV26:AX32)</f>
        <v>0</v>
      </c>
      <c r="AW33" s="28"/>
      <c r="AX33" s="30"/>
      <c r="AY33" s="27">
        <f>SUM(AY26:BA32)</f>
        <v>2</v>
      </c>
      <c r="AZ33" s="28"/>
      <c r="BA33" s="30"/>
      <c r="BB33" s="27">
        <f>SUM(BB26:BD32)</f>
        <v>0</v>
      </c>
      <c r="BC33" s="28"/>
      <c r="BD33" s="30"/>
      <c r="BE33" s="27">
        <f>SUM(BE26:BG32)</f>
        <v>26803</v>
      </c>
      <c r="BF33" s="28"/>
      <c r="BG33" s="29"/>
    </row>
    <row r="34" spans="1:59" ht="33.75" customHeight="1">
      <c r="A34" s="261"/>
      <c r="B34" s="249" t="s">
        <v>154</v>
      </c>
      <c r="C34" s="250"/>
      <c r="D34" s="250"/>
      <c r="E34" s="250"/>
      <c r="F34" s="250"/>
      <c r="G34" s="250"/>
      <c r="H34" s="251"/>
      <c r="I34" s="209">
        <f>SUM(I25)+SUM(I33)+I17</f>
        <v>2209</v>
      </c>
      <c r="J34" s="266"/>
      <c r="K34" s="165"/>
      <c r="L34" s="209">
        <f>SUM(L25)+SUM(L33)+L17</f>
        <v>2168</v>
      </c>
      <c r="M34" s="266"/>
      <c r="N34" s="165"/>
      <c r="O34" s="209">
        <f>SUM(O25)+SUM(O33)+O17</f>
        <v>255</v>
      </c>
      <c r="P34" s="266"/>
      <c r="Q34" s="165"/>
      <c r="R34" s="209">
        <f>SUM(R25)+SUM(R33)+R17</f>
        <v>81</v>
      </c>
      <c r="S34" s="266"/>
      <c r="T34" s="165"/>
      <c r="U34" s="209">
        <f>SUM(U25)+SUM(U33)+U17</f>
        <v>0</v>
      </c>
      <c r="V34" s="266"/>
      <c r="W34" s="165"/>
      <c r="X34" s="209">
        <f>SUM(X25)+SUM(X33)+X17</f>
        <v>1832</v>
      </c>
      <c r="Y34" s="266"/>
      <c r="Z34" s="165"/>
      <c r="AA34" s="209">
        <f>SUM(AA25)+SUM(AA33)+AA17</f>
        <v>56352</v>
      </c>
      <c r="AB34" s="266"/>
      <c r="AC34" s="165"/>
      <c r="AD34" s="209">
        <f>SUM(AD25)+SUM(AD33)+AD17</f>
        <v>2184</v>
      </c>
      <c r="AE34" s="266"/>
      <c r="AF34" s="165"/>
      <c r="AG34" s="27">
        <f>SUM(AG17)+SUM(AG25)+SUM(AG33)</f>
        <v>251</v>
      </c>
      <c r="AH34" s="28"/>
      <c r="AI34" s="30"/>
      <c r="AJ34" s="27">
        <f>SUM(AJ17)+SUM(AJ25)+SUM(AJ33)</f>
        <v>83</v>
      </c>
      <c r="AK34" s="28"/>
      <c r="AL34" s="30"/>
      <c r="AM34" s="27">
        <f>SUM(AM17)+SUM(AM25)+SUM(AM33)</f>
        <v>1</v>
      </c>
      <c r="AN34" s="28"/>
      <c r="AO34" s="30"/>
      <c r="AP34" s="27">
        <f>SUM(AP17)+SUM(AP25)+SUM(AP33)</f>
        <v>0</v>
      </c>
      <c r="AQ34" s="28"/>
      <c r="AR34" s="30"/>
      <c r="AS34" s="27">
        <f>SUM(AS17)+SUM(AS25)+SUM(AS33)</f>
        <v>1809</v>
      </c>
      <c r="AT34" s="28"/>
      <c r="AU34" s="30"/>
      <c r="AV34" s="27">
        <f>SUM(AV17)+SUM(AV25)+SUM(AV33)</f>
        <v>0</v>
      </c>
      <c r="AW34" s="28"/>
      <c r="AX34" s="30"/>
      <c r="AY34" s="27">
        <f>SUM(AY17)+SUM(AY25)+SUM(AY33)</f>
        <v>6</v>
      </c>
      <c r="AZ34" s="28"/>
      <c r="BA34" s="30"/>
      <c r="BB34" s="27">
        <f>SUM(BB17)+SUM(BB25)+SUM(BB33)</f>
        <v>0</v>
      </c>
      <c r="BC34" s="28"/>
      <c r="BD34" s="30"/>
      <c r="BE34" s="27">
        <f>SUM(BE17)+SUM(BE25)+SUM(BE33)</f>
        <v>54452</v>
      </c>
      <c r="BF34" s="28"/>
      <c r="BG34" s="29"/>
    </row>
    <row r="35" spans="1:59" ht="33.75" customHeight="1">
      <c r="A35" s="252" t="s">
        <v>156</v>
      </c>
      <c r="B35" s="227"/>
      <c r="C35" s="227"/>
      <c r="D35" s="227"/>
      <c r="E35" s="219" t="s">
        <v>28</v>
      </c>
      <c r="F35" s="219"/>
      <c r="G35" s="219"/>
      <c r="H35" s="219"/>
      <c r="I35" s="207">
        <v>6</v>
      </c>
      <c r="J35" s="265"/>
      <c r="K35" s="212"/>
      <c r="L35" s="207">
        <v>0</v>
      </c>
      <c r="M35" s="265"/>
      <c r="N35" s="212"/>
      <c r="O35" s="207">
        <v>0</v>
      </c>
      <c r="P35" s="265"/>
      <c r="Q35" s="212"/>
      <c r="R35" s="207">
        <v>0</v>
      </c>
      <c r="S35" s="265"/>
      <c r="T35" s="212"/>
      <c r="U35" s="207">
        <v>0</v>
      </c>
      <c r="V35" s="265"/>
      <c r="W35" s="212"/>
      <c r="X35" s="160">
        <f>L35-(O35+R35+U35)</f>
        <v>0</v>
      </c>
      <c r="Y35" s="160"/>
      <c r="Z35" s="160"/>
      <c r="AA35" s="207">
        <v>0</v>
      </c>
      <c r="AB35" s="265"/>
      <c r="AC35" s="212"/>
      <c r="AD35" s="207">
        <v>6</v>
      </c>
      <c r="AE35" s="265"/>
      <c r="AF35" s="212"/>
      <c r="AG35" s="23">
        <v>0</v>
      </c>
      <c r="AH35" s="24"/>
      <c r="AI35" s="25"/>
      <c r="AJ35" s="23">
        <v>0</v>
      </c>
      <c r="AK35" s="24"/>
      <c r="AL35" s="25"/>
      <c r="AM35" s="23">
        <v>0</v>
      </c>
      <c r="AN35" s="24"/>
      <c r="AO35" s="25"/>
      <c r="AP35" s="23">
        <v>0</v>
      </c>
      <c r="AQ35" s="24"/>
      <c r="AR35" s="25"/>
      <c r="AS35" s="23">
        <v>0</v>
      </c>
      <c r="AT35" s="24"/>
      <c r="AU35" s="25"/>
      <c r="AV35" s="23">
        <v>0</v>
      </c>
      <c r="AW35" s="24"/>
      <c r="AX35" s="25"/>
      <c r="AY35" s="23">
        <v>0</v>
      </c>
      <c r="AZ35" s="24"/>
      <c r="BA35" s="25"/>
      <c r="BB35" s="23">
        <v>0</v>
      </c>
      <c r="BC35" s="24"/>
      <c r="BD35" s="25"/>
      <c r="BE35" s="240">
        <v>0</v>
      </c>
      <c r="BF35" s="241"/>
      <c r="BG35" s="242"/>
    </row>
    <row r="36" spans="1:59" ht="33.75" customHeight="1">
      <c r="A36" s="253"/>
      <c r="B36" s="227"/>
      <c r="C36" s="227"/>
      <c r="D36" s="227"/>
      <c r="E36" s="219" t="s">
        <v>29</v>
      </c>
      <c r="F36" s="219"/>
      <c r="G36" s="219"/>
      <c r="H36" s="219"/>
      <c r="I36" s="207">
        <v>17</v>
      </c>
      <c r="J36" s="265"/>
      <c r="K36" s="212"/>
      <c r="L36" s="207">
        <v>10</v>
      </c>
      <c r="M36" s="265"/>
      <c r="N36" s="212"/>
      <c r="O36" s="207">
        <v>0</v>
      </c>
      <c r="P36" s="265"/>
      <c r="Q36" s="212"/>
      <c r="R36" s="207">
        <v>0</v>
      </c>
      <c r="S36" s="265"/>
      <c r="T36" s="212"/>
      <c r="U36" s="207">
        <v>0</v>
      </c>
      <c r="V36" s="265"/>
      <c r="W36" s="212"/>
      <c r="X36" s="160">
        <f>L36-(O36+R36+U36)</f>
        <v>10</v>
      </c>
      <c r="Y36" s="160"/>
      <c r="Z36" s="160"/>
      <c r="AA36" s="207">
        <v>62</v>
      </c>
      <c r="AB36" s="265"/>
      <c r="AC36" s="212"/>
      <c r="AD36" s="207">
        <v>18</v>
      </c>
      <c r="AE36" s="265"/>
      <c r="AF36" s="212"/>
      <c r="AG36" s="23">
        <v>0</v>
      </c>
      <c r="AH36" s="24"/>
      <c r="AI36" s="25"/>
      <c r="AJ36" s="23">
        <v>0</v>
      </c>
      <c r="AK36" s="24"/>
      <c r="AL36" s="25"/>
      <c r="AM36" s="23">
        <v>0</v>
      </c>
      <c r="AN36" s="24"/>
      <c r="AO36" s="25"/>
      <c r="AP36" s="23">
        <v>0</v>
      </c>
      <c r="AQ36" s="24"/>
      <c r="AR36" s="25"/>
      <c r="AS36" s="23">
        <v>11</v>
      </c>
      <c r="AT36" s="24"/>
      <c r="AU36" s="25"/>
      <c r="AV36" s="23">
        <v>0</v>
      </c>
      <c r="AW36" s="24"/>
      <c r="AX36" s="25"/>
      <c r="AY36" s="23">
        <v>0</v>
      </c>
      <c r="AZ36" s="24"/>
      <c r="BA36" s="25"/>
      <c r="BB36" s="23">
        <v>0</v>
      </c>
      <c r="BC36" s="24"/>
      <c r="BD36" s="25"/>
      <c r="BE36" s="240">
        <v>65</v>
      </c>
      <c r="BF36" s="241"/>
      <c r="BG36" s="242"/>
    </row>
    <row r="37" spans="1:59" ht="33.75" customHeight="1">
      <c r="A37" s="253"/>
      <c r="B37" s="227"/>
      <c r="C37" s="227"/>
      <c r="D37" s="227"/>
      <c r="E37" s="256" t="s">
        <v>77</v>
      </c>
      <c r="F37" s="256"/>
      <c r="G37" s="256"/>
      <c r="H37" s="256"/>
      <c r="I37" s="209">
        <f>SUM(I35:K36)</f>
        <v>23</v>
      </c>
      <c r="J37" s="266"/>
      <c r="K37" s="165"/>
      <c r="L37" s="209">
        <f>SUM(L35:N36)</f>
        <v>10</v>
      </c>
      <c r="M37" s="266"/>
      <c r="N37" s="165"/>
      <c r="O37" s="209">
        <f>SUM(O35:Q36)</f>
        <v>0</v>
      </c>
      <c r="P37" s="266"/>
      <c r="Q37" s="165"/>
      <c r="R37" s="209">
        <f>SUM(R35:T36)</f>
        <v>0</v>
      </c>
      <c r="S37" s="266"/>
      <c r="T37" s="165"/>
      <c r="U37" s="209">
        <f>SUM(U35:W36)</f>
        <v>0</v>
      </c>
      <c r="V37" s="266"/>
      <c r="W37" s="165"/>
      <c r="X37" s="209">
        <f>SUM(X35:Z36)</f>
        <v>10</v>
      </c>
      <c r="Y37" s="266"/>
      <c r="Z37" s="165"/>
      <c r="AA37" s="209">
        <f>SUM(AA35:AC36)</f>
        <v>62</v>
      </c>
      <c r="AB37" s="266"/>
      <c r="AC37" s="165"/>
      <c r="AD37" s="209">
        <f>SUM(AD35:AF36)</f>
        <v>24</v>
      </c>
      <c r="AE37" s="266"/>
      <c r="AF37" s="165"/>
      <c r="AG37" s="27">
        <f>SUM(AG35:AI36)</f>
        <v>0</v>
      </c>
      <c r="AH37" s="28"/>
      <c r="AI37" s="30"/>
      <c r="AJ37" s="27">
        <f>SUM(AJ35:AL36)</f>
        <v>0</v>
      </c>
      <c r="AK37" s="28"/>
      <c r="AL37" s="30"/>
      <c r="AM37" s="27">
        <f>SUM(AM35:AO36)</f>
        <v>0</v>
      </c>
      <c r="AN37" s="28"/>
      <c r="AO37" s="30"/>
      <c r="AP37" s="27">
        <f>SUM(AP35:AR36)</f>
        <v>0</v>
      </c>
      <c r="AQ37" s="28"/>
      <c r="AR37" s="30"/>
      <c r="AS37" s="27">
        <f>SUM(AS35:AU36)</f>
        <v>11</v>
      </c>
      <c r="AT37" s="28"/>
      <c r="AU37" s="30"/>
      <c r="AV37" s="27">
        <f>SUM(AV35:AX36)</f>
        <v>0</v>
      </c>
      <c r="AW37" s="28"/>
      <c r="AX37" s="30"/>
      <c r="AY37" s="27">
        <f>SUM(AY35:BA36)</f>
        <v>0</v>
      </c>
      <c r="AZ37" s="28"/>
      <c r="BA37" s="30"/>
      <c r="BB37" s="27">
        <f>SUM(BB35:BD36)</f>
        <v>0</v>
      </c>
      <c r="BC37" s="28"/>
      <c r="BD37" s="30"/>
      <c r="BE37" s="27">
        <f>SUM(BE35:BG36)</f>
        <v>65</v>
      </c>
      <c r="BF37" s="28"/>
      <c r="BG37" s="29"/>
    </row>
    <row r="38" spans="1:59" ht="33.75" customHeight="1">
      <c r="A38" s="254" t="s">
        <v>76</v>
      </c>
      <c r="B38" s="214"/>
      <c r="C38" s="214"/>
      <c r="D38" s="214"/>
      <c r="E38" s="219" t="s">
        <v>28</v>
      </c>
      <c r="F38" s="219"/>
      <c r="G38" s="219"/>
      <c r="H38" s="219"/>
      <c r="I38" s="207">
        <v>1571</v>
      </c>
      <c r="J38" s="265"/>
      <c r="K38" s="212"/>
      <c r="L38" s="207">
        <v>1542</v>
      </c>
      <c r="M38" s="265"/>
      <c r="N38" s="212"/>
      <c r="O38" s="207">
        <v>5</v>
      </c>
      <c r="P38" s="265"/>
      <c r="Q38" s="212"/>
      <c r="R38" s="207">
        <v>0</v>
      </c>
      <c r="S38" s="265"/>
      <c r="T38" s="212"/>
      <c r="U38" s="207">
        <v>93</v>
      </c>
      <c r="V38" s="265"/>
      <c r="W38" s="212"/>
      <c r="X38" s="160">
        <f>L38-(O38+R38+U38)</f>
        <v>1444</v>
      </c>
      <c r="Y38" s="160"/>
      <c r="Z38" s="160"/>
      <c r="AA38" s="207">
        <v>31209</v>
      </c>
      <c r="AB38" s="265"/>
      <c r="AC38" s="212"/>
      <c r="AD38" s="207">
        <v>1539</v>
      </c>
      <c r="AE38" s="265"/>
      <c r="AF38" s="212"/>
      <c r="AG38" s="23">
        <v>4</v>
      </c>
      <c r="AH38" s="24"/>
      <c r="AI38" s="25"/>
      <c r="AJ38" s="23">
        <v>0</v>
      </c>
      <c r="AK38" s="24"/>
      <c r="AL38" s="25"/>
      <c r="AM38" s="23">
        <v>85</v>
      </c>
      <c r="AN38" s="24"/>
      <c r="AO38" s="25"/>
      <c r="AP38" s="23">
        <v>85</v>
      </c>
      <c r="AQ38" s="24"/>
      <c r="AR38" s="25"/>
      <c r="AS38" s="23">
        <v>1419</v>
      </c>
      <c r="AT38" s="24"/>
      <c r="AU38" s="25"/>
      <c r="AV38" s="23">
        <v>0</v>
      </c>
      <c r="AW38" s="24"/>
      <c r="AX38" s="25"/>
      <c r="AY38" s="23">
        <v>0</v>
      </c>
      <c r="AZ38" s="24"/>
      <c r="BA38" s="25"/>
      <c r="BB38" s="23">
        <v>0</v>
      </c>
      <c r="BC38" s="24"/>
      <c r="BD38" s="25"/>
      <c r="BE38" s="240">
        <v>29973</v>
      </c>
      <c r="BF38" s="241"/>
      <c r="BG38" s="242"/>
    </row>
    <row r="39" spans="1:59" ht="33.75" customHeight="1">
      <c r="A39" s="255"/>
      <c r="B39" s="214"/>
      <c r="C39" s="214"/>
      <c r="D39" s="214"/>
      <c r="E39" s="219" t="s">
        <v>29</v>
      </c>
      <c r="F39" s="219"/>
      <c r="G39" s="219"/>
      <c r="H39" s="219"/>
      <c r="I39" s="207">
        <v>10769</v>
      </c>
      <c r="J39" s="265"/>
      <c r="K39" s="212"/>
      <c r="L39" s="207">
        <v>10146</v>
      </c>
      <c r="M39" s="265"/>
      <c r="N39" s="212"/>
      <c r="O39" s="207">
        <v>1720</v>
      </c>
      <c r="P39" s="265"/>
      <c r="Q39" s="212"/>
      <c r="R39" s="207">
        <v>467</v>
      </c>
      <c r="S39" s="265"/>
      <c r="T39" s="212"/>
      <c r="U39" s="207">
        <v>1206</v>
      </c>
      <c r="V39" s="265"/>
      <c r="W39" s="212"/>
      <c r="X39" s="160">
        <f>L39-(O39+R39+U39)</f>
        <v>6753</v>
      </c>
      <c r="Y39" s="160"/>
      <c r="Z39" s="160"/>
      <c r="AA39" s="207">
        <v>160104</v>
      </c>
      <c r="AB39" s="265"/>
      <c r="AC39" s="212"/>
      <c r="AD39" s="207">
        <v>10134</v>
      </c>
      <c r="AE39" s="265"/>
      <c r="AF39" s="212"/>
      <c r="AG39" s="23">
        <v>1712</v>
      </c>
      <c r="AH39" s="24"/>
      <c r="AI39" s="25"/>
      <c r="AJ39" s="23">
        <v>435</v>
      </c>
      <c r="AK39" s="24"/>
      <c r="AL39" s="25"/>
      <c r="AM39" s="23">
        <v>1100</v>
      </c>
      <c r="AN39" s="24"/>
      <c r="AO39" s="25"/>
      <c r="AP39" s="23">
        <v>1100</v>
      </c>
      <c r="AQ39" s="24"/>
      <c r="AR39" s="25"/>
      <c r="AS39" s="23">
        <v>6229</v>
      </c>
      <c r="AT39" s="24"/>
      <c r="AU39" s="25"/>
      <c r="AV39" s="23">
        <v>0</v>
      </c>
      <c r="AW39" s="24"/>
      <c r="AX39" s="25"/>
      <c r="AY39" s="23">
        <v>0</v>
      </c>
      <c r="AZ39" s="24"/>
      <c r="BA39" s="25"/>
      <c r="BB39" s="23">
        <v>0</v>
      </c>
      <c r="BC39" s="24"/>
      <c r="BD39" s="25"/>
      <c r="BE39" s="240">
        <v>151209</v>
      </c>
      <c r="BF39" s="241"/>
      <c r="BG39" s="242"/>
    </row>
    <row r="40" spans="1:59" ht="33.75" customHeight="1">
      <c r="A40" s="255"/>
      <c r="B40" s="214"/>
      <c r="C40" s="214"/>
      <c r="D40" s="214"/>
      <c r="E40" s="256" t="s">
        <v>78</v>
      </c>
      <c r="F40" s="256"/>
      <c r="G40" s="256"/>
      <c r="H40" s="256"/>
      <c r="I40" s="209">
        <f>SUM(I38:K39)</f>
        <v>12340</v>
      </c>
      <c r="J40" s="266"/>
      <c r="K40" s="165"/>
      <c r="L40" s="209">
        <f>SUM(L38:N39)</f>
        <v>11688</v>
      </c>
      <c r="M40" s="266"/>
      <c r="N40" s="165"/>
      <c r="O40" s="209">
        <f>SUM(O38:Q39)</f>
        <v>1725</v>
      </c>
      <c r="P40" s="266"/>
      <c r="Q40" s="165"/>
      <c r="R40" s="209">
        <f>SUM(R38:T39)</f>
        <v>467</v>
      </c>
      <c r="S40" s="266"/>
      <c r="T40" s="165"/>
      <c r="U40" s="209">
        <f>SUM(U38:W39)</f>
        <v>1299</v>
      </c>
      <c r="V40" s="266"/>
      <c r="W40" s="165"/>
      <c r="X40" s="209">
        <f>SUM(X38:Z39)</f>
        <v>8197</v>
      </c>
      <c r="Y40" s="266"/>
      <c r="Z40" s="165"/>
      <c r="AA40" s="209">
        <f>SUM(AA38:AC39)</f>
        <v>191313</v>
      </c>
      <c r="AB40" s="266"/>
      <c r="AC40" s="165"/>
      <c r="AD40" s="209">
        <f>SUM(AD38:AF39)</f>
        <v>11673</v>
      </c>
      <c r="AE40" s="266"/>
      <c r="AF40" s="165"/>
      <c r="AG40" s="27">
        <f>SUM(AG38:AI39)</f>
        <v>1716</v>
      </c>
      <c r="AH40" s="28"/>
      <c r="AI40" s="30"/>
      <c r="AJ40" s="27">
        <f>SUM(AJ38:AL39)</f>
        <v>435</v>
      </c>
      <c r="AK40" s="28"/>
      <c r="AL40" s="30"/>
      <c r="AM40" s="27">
        <f>SUM(AM38:AO39)</f>
        <v>1185</v>
      </c>
      <c r="AN40" s="28"/>
      <c r="AO40" s="30"/>
      <c r="AP40" s="27">
        <f>SUM(AP38:AR39)</f>
        <v>1185</v>
      </c>
      <c r="AQ40" s="28"/>
      <c r="AR40" s="30"/>
      <c r="AS40" s="27">
        <f>SUM(AS38:AU39)</f>
        <v>7648</v>
      </c>
      <c r="AT40" s="28"/>
      <c r="AU40" s="30"/>
      <c r="AV40" s="27">
        <f>SUM(AV38:AX39)</f>
        <v>0</v>
      </c>
      <c r="AW40" s="28"/>
      <c r="AX40" s="30"/>
      <c r="AY40" s="27">
        <f>SUM(AY38:BA39)</f>
        <v>0</v>
      </c>
      <c r="AZ40" s="28"/>
      <c r="BA40" s="30"/>
      <c r="BB40" s="27">
        <f>SUM(BB38:BD39)</f>
        <v>0</v>
      </c>
      <c r="BC40" s="28"/>
      <c r="BD40" s="30"/>
      <c r="BE40" s="27">
        <f>SUM(BE38:BG39)</f>
        <v>181182</v>
      </c>
      <c r="BF40" s="28"/>
      <c r="BG40" s="29"/>
    </row>
    <row r="41" spans="1:59" ht="33.75" customHeight="1" thickBot="1">
      <c r="A41" s="258" t="s">
        <v>79</v>
      </c>
      <c r="B41" s="259"/>
      <c r="C41" s="259"/>
      <c r="D41" s="259"/>
      <c r="E41" s="259"/>
      <c r="F41" s="259"/>
      <c r="G41" s="259"/>
      <c r="H41" s="259"/>
      <c r="I41" s="211">
        <f>SUM('90～91'!H32:J32)+SUM('92～93'!I39:K39)+SUM('94～95'!I34:K34)+SUM('94～95'!I37:K37)+SUM('94～95'!I40:K40)</f>
        <v>515904</v>
      </c>
      <c r="J41" s="267"/>
      <c r="K41" s="268"/>
      <c r="L41" s="211">
        <f>SUM('90～91'!K32:M32)+SUM('92～93'!L39:N39)+SUM('94～95'!L34:N34)+SUM('94～95'!L37:N37)+SUM('94～95'!L40:N40)</f>
        <v>501505</v>
      </c>
      <c r="M41" s="267"/>
      <c r="N41" s="268"/>
      <c r="O41" s="211">
        <f>SUM('90～91'!N32:P32)+SUM('92～93'!O39:Q39)+SUM('94～95'!O34:Q34)+SUM('94～95'!O37:Q37)+SUM('94～95'!O40:Q40)</f>
        <v>4651</v>
      </c>
      <c r="P41" s="267"/>
      <c r="Q41" s="268"/>
      <c r="R41" s="211">
        <f>SUM('90～91'!Q32:S32)+SUM('92～93'!R39:T39)+SUM('94～95'!R34:T34)+SUM('94～95'!R37:T37)+SUM('94～95'!R40:T40)</f>
        <v>986</v>
      </c>
      <c r="S41" s="267"/>
      <c r="T41" s="268"/>
      <c r="U41" s="211">
        <f>SUM('90～91'!T32:V32)+SUM('92～93'!U39:W39)+SUM('94～95'!U34:W34)+SUM('94～95'!U37:W37)+SUM('94～95'!U40:W40)</f>
        <v>18374</v>
      </c>
      <c r="V41" s="267"/>
      <c r="W41" s="268"/>
      <c r="X41" s="211">
        <f>SUM('90～91'!W32:Y32)+SUM('92～93'!X39:Z39)+SUM('94～95'!X34:Z34)+SUM('94～95'!X37:Z37)+SUM('94～95'!X40:Z40)</f>
        <v>477494</v>
      </c>
      <c r="Y41" s="267"/>
      <c r="Z41" s="268"/>
      <c r="AA41" s="269">
        <f>SUM('90～91'!Z32:AB32)+SUM('92～93'!AA39:AC39)+SUM('94～95'!AA34:AC34)+SUM('94～95'!AA37:AC37)+SUM('94～95'!AA40:AC40)</f>
        <v>17799824</v>
      </c>
      <c r="AB41" s="270"/>
      <c r="AC41" s="271"/>
      <c r="AD41" s="211">
        <f>SUM('90～91'!AC32:AE32)+SUM('92～93'!AD39:AF39)+SUM('94～95'!AD34:AF34)+SUM('94～95'!AD37:AF37)+SUM('94～95'!AD40:AF40)</f>
        <v>499113</v>
      </c>
      <c r="AE41" s="267"/>
      <c r="AF41" s="268"/>
      <c r="AG41" s="234">
        <f>SUM('90～91'!AF32:AH32)+SUM('92～93'!AG39:AI39)+SUM('94～95'!AG34:AI34)+SUM('94～95'!AG37:AI37)+SUM('94～95'!AG40:AI40)</f>
        <v>4557</v>
      </c>
      <c r="AH41" s="235"/>
      <c r="AI41" s="236"/>
      <c r="AJ41" s="234">
        <f>SUM('90～91'!AI32:AK32)+SUM('92～93'!AJ39:AL39)+SUM('94～95'!AJ34:AL34)+SUM('94～95'!AJ37:AL37)+SUM('94～95'!AJ40:AL40)</f>
        <v>965</v>
      </c>
      <c r="AK41" s="235"/>
      <c r="AL41" s="236"/>
      <c r="AM41" s="234">
        <f>SUM('90～91'!AL32:AN32)+SUM('92～93'!AM39:AO39)+SUM('94～95'!AM34:AO34)+SUM('94～95'!AM37:AO37)+SUM('94～95'!AM40:AO40)</f>
        <v>18638</v>
      </c>
      <c r="AN41" s="235"/>
      <c r="AO41" s="236"/>
      <c r="AP41" s="234">
        <f>SUM('90～91'!AO32:AQ32)+SUM('92～93'!AP39:AR39)+SUM('94～95'!AP34:AR34)+SUM('94～95'!AP37:AR37)+SUM('94～95'!AP40:AR40)</f>
        <v>18637</v>
      </c>
      <c r="AQ41" s="235"/>
      <c r="AR41" s="236"/>
      <c r="AS41" s="234">
        <f>SUM('90～91'!AR32:AT32)+SUM('92～93'!AS39:AU39)+SUM('94～95'!AS34:AU34)+SUM('94～95'!AS37:AU37)+SUM('94～95'!AS40:AU40)</f>
        <v>461247</v>
      </c>
      <c r="AT41" s="235"/>
      <c r="AU41" s="236"/>
      <c r="AV41" s="234">
        <f>SUM('90～91'!AU32:AW32)+SUM('92～93'!AV39:AX39)+SUM('94～95'!AV34:AX34)+SUM('94～95'!AV37:AX37)+SUM('94～95'!AV40:AX40)</f>
        <v>4</v>
      </c>
      <c r="AW41" s="235"/>
      <c r="AX41" s="236"/>
      <c r="AY41" s="234">
        <f>SUM('90～91'!AX32:AZ32)+SUM('92～93'!AY39:BA39)+SUM('94～95'!AY34:BA34)+SUM('94～95'!AY37:BA37)+SUM('94～95'!AY40:BA40)</f>
        <v>51</v>
      </c>
      <c r="AZ41" s="235"/>
      <c r="BA41" s="236"/>
      <c r="BB41" s="234">
        <f>SUM('90～91'!BA32:BC32)+SUM('92～93'!BB39:BD39)+SUM('94～95'!BB34:BD34)+SUM('94～95'!BB37:BD37)+SUM('94～95'!BB40:BD40)</f>
        <v>0</v>
      </c>
      <c r="BC41" s="235"/>
      <c r="BD41" s="236"/>
      <c r="BE41" s="237">
        <f>SUM('90～91'!BD32:BF32)+SUM('92～93'!BE39:BG39)+SUM('94～95'!BE34:BG34)+SUM('94～95'!BE37:BG37)+SUM('94～95'!BE40:BG40)</f>
        <v>17517898</v>
      </c>
      <c r="BF41" s="238"/>
      <c r="BG41" s="239"/>
    </row>
    <row r="42" spans="1:59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</row>
    <row r="43" spans="1:59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</row>
    <row r="44" spans="1:14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3.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3.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3.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3.5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3.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3.5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3.5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</sheetData>
  <mergeCells count="618">
    <mergeCell ref="U41:W41"/>
    <mergeCell ref="X41:Z41"/>
    <mergeCell ref="AA41:AC41"/>
    <mergeCell ref="AD41:AF41"/>
    <mergeCell ref="I41:K41"/>
    <mergeCell ref="L41:N41"/>
    <mergeCell ref="O41:Q41"/>
    <mergeCell ref="R41:T41"/>
    <mergeCell ref="U40:W40"/>
    <mergeCell ref="X40:Z40"/>
    <mergeCell ref="AA40:AC40"/>
    <mergeCell ref="AD40:AF40"/>
    <mergeCell ref="I40:K40"/>
    <mergeCell ref="L40:N40"/>
    <mergeCell ref="O40:Q40"/>
    <mergeCell ref="R40:T40"/>
    <mergeCell ref="U39:W39"/>
    <mergeCell ref="X39:Z39"/>
    <mergeCell ref="AA39:AC39"/>
    <mergeCell ref="AD39:AF39"/>
    <mergeCell ref="I39:K39"/>
    <mergeCell ref="L39:N39"/>
    <mergeCell ref="O39:Q39"/>
    <mergeCell ref="R39:T39"/>
    <mergeCell ref="U38:W38"/>
    <mergeCell ref="X38:Z38"/>
    <mergeCell ref="AA38:AC38"/>
    <mergeCell ref="AD38:AF38"/>
    <mergeCell ref="I38:K38"/>
    <mergeCell ref="L38:N38"/>
    <mergeCell ref="O38:Q38"/>
    <mergeCell ref="R38:T38"/>
    <mergeCell ref="U37:W37"/>
    <mergeCell ref="X37:Z37"/>
    <mergeCell ref="AA37:AC37"/>
    <mergeCell ref="AD37:AF37"/>
    <mergeCell ref="I37:K37"/>
    <mergeCell ref="L37:N37"/>
    <mergeCell ref="O37:Q37"/>
    <mergeCell ref="R37:T37"/>
    <mergeCell ref="U36:W36"/>
    <mergeCell ref="X36:Z36"/>
    <mergeCell ref="AA36:AC36"/>
    <mergeCell ref="AD36:AF36"/>
    <mergeCell ref="I36:K36"/>
    <mergeCell ref="L36:N36"/>
    <mergeCell ref="O36:Q36"/>
    <mergeCell ref="R36:T36"/>
    <mergeCell ref="U35:W35"/>
    <mergeCell ref="X35:Z35"/>
    <mergeCell ref="AA35:AC35"/>
    <mergeCell ref="AD35:AF35"/>
    <mergeCell ref="I35:K35"/>
    <mergeCell ref="L35:N35"/>
    <mergeCell ref="O35:Q35"/>
    <mergeCell ref="R35:T35"/>
    <mergeCell ref="U34:W34"/>
    <mergeCell ref="X34:Z34"/>
    <mergeCell ref="AA34:AC34"/>
    <mergeCell ref="AD34:AF34"/>
    <mergeCell ref="I34:K34"/>
    <mergeCell ref="L34:N34"/>
    <mergeCell ref="O34:Q34"/>
    <mergeCell ref="R34:T34"/>
    <mergeCell ref="U33:W33"/>
    <mergeCell ref="X33:Z33"/>
    <mergeCell ref="AA33:AC33"/>
    <mergeCell ref="AD33:AF33"/>
    <mergeCell ref="I33:K33"/>
    <mergeCell ref="L33:N33"/>
    <mergeCell ref="O33:Q33"/>
    <mergeCell ref="R33:T33"/>
    <mergeCell ref="U32:W32"/>
    <mergeCell ref="X32:Z32"/>
    <mergeCell ref="AA32:AC32"/>
    <mergeCell ref="AD32:AF32"/>
    <mergeCell ref="I32:K32"/>
    <mergeCell ref="L32:N32"/>
    <mergeCell ref="O32:Q32"/>
    <mergeCell ref="R32:T32"/>
    <mergeCell ref="U31:W31"/>
    <mergeCell ref="X31:Z31"/>
    <mergeCell ref="AA31:AC31"/>
    <mergeCell ref="AD31:AF31"/>
    <mergeCell ref="I31:K31"/>
    <mergeCell ref="L31:N31"/>
    <mergeCell ref="O31:Q31"/>
    <mergeCell ref="R31:T31"/>
    <mergeCell ref="U30:W30"/>
    <mergeCell ref="X30:Z30"/>
    <mergeCell ref="AA30:AC30"/>
    <mergeCell ref="AD30:AF30"/>
    <mergeCell ref="I30:K30"/>
    <mergeCell ref="L30:N30"/>
    <mergeCell ref="O30:Q30"/>
    <mergeCell ref="R30:T30"/>
    <mergeCell ref="U29:W29"/>
    <mergeCell ref="X29:Z29"/>
    <mergeCell ref="AA29:AC29"/>
    <mergeCell ref="AD29:AF29"/>
    <mergeCell ref="I29:K29"/>
    <mergeCell ref="L29:N29"/>
    <mergeCell ref="O29:Q29"/>
    <mergeCell ref="R29:T29"/>
    <mergeCell ref="U28:W28"/>
    <mergeCell ref="X28:Z28"/>
    <mergeCell ref="AA28:AC28"/>
    <mergeCell ref="AD28:AF28"/>
    <mergeCell ref="I28:K28"/>
    <mergeCell ref="L28:N28"/>
    <mergeCell ref="O28:Q28"/>
    <mergeCell ref="R28:T28"/>
    <mergeCell ref="U27:W27"/>
    <mergeCell ref="X27:Z27"/>
    <mergeCell ref="AA27:AC27"/>
    <mergeCell ref="AD27:AF27"/>
    <mergeCell ref="I27:K27"/>
    <mergeCell ref="L27:N27"/>
    <mergeCell ref="O27:Q27"/>
    <mergeCell ref="R27:T27"/>
    <mergeCell ref="U26:W26"/>
    <mergeCell ref="X26:Z26"/>
    <mergeCell ref="AA26:AC26"/>
    <mergeCell ref="AD26:AF26"/>
    <mergeCell ref="I26:K26"/>
    <mergeCell ref="L26:N26"/>
    <mergeCell ref="O26:Q26"/>
    <mergeCell ref="R26:T26"/>
    <mergeCell ref="U25:W25"/>
    <mergeCell ref="X25:Z25"/>
    <mergeCell ref="AA25:AC25"/>
    <mergeCell ref="AD25:AF25"/>
    <mergeCell ref="I25:K25"/>
    <mergeCell ref="L25:N25"/>
    <mergeCell ref="O25:Q25"/>
    <mergeCell ref="R25:T25"/>
    <mergeCell ref="U24:W24"/>
    <mergeCell ref="X24:Z24"/>
    <mergeCell ref="AA24:AC24"/>
    <mergeCell ref="AD24:AF24"/>
    <mergeCell ref="I24:K24"/>
    <mergeCell ref="L24:N24"/>
    <mergeCell ref="O24:Q24"/>
    <mergeCell ref="R24:T24"/>
    <mergeCell ref="U23:W23"/>
    <mergeCell ref="X23:Z23"/>
    <mergeCell ref="AA23:AC23"/>
    <mergeCell ref="AD23:AF23"/>
    <mergeCell ref="I23:K23"/>
    <mergeCell ref="L23:N23"/>
    <mergeCell ref="O23:Q23"/>
    <mergeCell ref="R23:T23"/>
    <mergeCell ref="U22:W22"/>
    <mergeCell ref="X22:Z22"/>
    <mergeCell ref="AA22:AC22"/>
    <mergeCell ref="AD22:AF22"/>
    <mergeCell ref="I22:K22"/>
    <mergeCell ref="L22:N22"/>
    <mergeCell ref="O22:Q22"/>
    <mergeCell ref="R22:T22"/>
    <mergeCell ref="U21:W21"/>
    <mergeCell ref="X21:Z21"/>
    <mergeCell ref="AA21:AC21"/>
    <mergeCell ref="AD21:AF21"/>
    <mergeCell ref="I21:K21"/>
    <mergeCell ref="L21:N21"/>
    <mergeCell ref="O21:Q21"/>
    <mergeCell ref="R21:T21"/>
    <mergeCell ref="U20:W20"/>
    <mergeCell ref="X20:Z20"/>
    <mergeCell ref="AA20:AC20"/>
    <mergeCell ref="AD20:AF20"/>
    <mergeCell ref="I20:K20"/>
    <mergeCell ref="L20:N20"/>
    <mergeCell ref="O20:Q20"/>
    <mergeCell ref="R20:T20"/>
    <mergeCell ref="U19:W19"/>
    <mergeCell ref="X19:Z19"/>
    <mergeCell ref="AA19:AC19"/>
    <mergeCell ref="AD19:AF19"/>
    <mergeCell ref="I19:K19"/>
    <mergeCell ref="L19:N19"/>
    <mergeCell ref="O19:Q19"/>
    <mergeCell ref="R19:T19"/>
    <mergeCell ref="U18:W18"/>
    <mergeCell ref="X18:Z18"/>
    <mergeCell ref="AA18:AC18"/>
    <mergeCell ref="AD18:AF18"/>
    <mergeCell ref="I18:K18"/>
    <mergeCell ref="L18:N18"/>
    <mergeCell ref="O18:Q18"/>
    <mergeCell ref="R18:T18"/>
    <mergeCell ref="U17:W17"/>
    <mergeCell ref="X17:Z17"/>
    <mergeCell ref="AA17:AC17"/>
    <mergeCell ref="AD17:AF17"/>
    <mergeCell ref="I17:K17"/>
    <mergeCell ref="L17:N17"/>
    <mergeCell ref="O17:Q17"/>
    <mergeCell ref="R17:T17"/>
    <mergeCell ref="U16:W16"/>
    <mergeCell ref="X16:Z16"/>
    <mergeCell ref="AA16:AC16"/>
    <mergeCell ref="AD16:AF16"/>
    <mergeCell ref="I16:K16"/>
    <mergeCell ref="L16:N16"/>
    <mergeCell ref="O16:Q16"/>
    <mergeCell ref="R16:T16"/>
    <mergeCell ref="U15:W15"/>
    <mergeCell ref="X15:Z15"/>
    <mergeCell ref="AA15:AC15"/>
    <mergeCell ref="AD15:AF15"/>
    <mergeCell ref="I15:K15"/>
    <mergeCell ref="L15:N15"/>
    <mergeCell ref="O15:Q15"/>
    <mergeCell ref="R15:T15"/>
    <mergeCell ref="U14:W14"/>
    <mergeCell ref="X14:Z14"/>
    <mergeCell ref="AA14:AC14"/>
    <mergeCell ref="AD14:AF14"/>
    <mergeCell ref="I14:K14"/>
    <mergeCell ref="L14:N14"/>
    <mergeCell ref="O14:Q14"/>
    <mergeCell ref="R14:T14"/>
    <mergeCell ref="U13:W13"/>
    <mergeCell ref="X13:Z13"/>
    <mergeCell ref="AA13:AC13"/>
    <mergeCell ref="AD13:AF13"/>
    <mergeCell ref="I13:K13"/>
    <mergeCell ref="L13:N13"/>
    <mergeCell ref="O13:Q13"/>
    <mergeCell ref="R13:T13"/>
    <mergeCell ref="U12:W12"/>
    <mergeCell ref="X12:Z12"/>
    <mergeCell ref="AA12:AC12"/>
    <mergeCell ref="AD12:AF12"/>
    <mergeCell ref="I12:K12"/>
    <mergeCell ref="L12:N12"/>
    <mergeCell ref="O12:Q12"/>
    <mergeCell ref="R12:T12"/>
    <mergeCell ref="U11:W11"/>
    <mergeCell ref="X11:Z11"/>
    <mergeCell ref="AA11:AC11"/>
    <mergeCell ref="AD11:AF11"/>
    <mergeCell ref="I11:K11"/>
    <mergeCell ref="L11:N11"/>
    <mergeCell ref="O11:Q11"/>
    <mergeCell ref="R11:T11"/>
    <mergeCell ref="U10:W10"/>
    <mergeCell ref="X10:Z10"/>
    <mergeCell ref="AA10:AC10"/>
    <mergeCell ref="AD10:AF10"/>
    <mergeCell ref="I10:K10"/>
    <mergeCell ref="L10:N10"/>
    <mergeCell ref="O10:Q10"/>
    <mergeCell ref="R10:T10"/>
    <mergeCell ref="U9:W9"/>
    <mergeCell ref="X9:Z9"/>
    <mergeCell ref="AA9:AC9"/>
    <mergeCell ref="AD6:AF8"/>
    <mergeCell ref="AA6:AC8"/>
    <mergeCell ref="X6:Z8"/>
    <mergeCell ref="C10:C17"/>
    <mergeCell ref="C18:C25"/>
    <mergeCell ref="U6:W8"/>
    <mergeCell ref="R6:T8"/>
    <mergeCell ref="O6:Q8"/>
    <mergeCell ref="L6:N8"/>
    <mergeCell ref="I6:K8"/>
    <mergeCell ref="I9:K9"/>
    <mergeCell ref="L9:N9"/>
    <mergeCell ref="O9:Q9"/>
    <mergeCell ref="D14:H14"/>
    <mergeCell ref="D23:H23"/>
    <mergeCell ref="D15:H15"/>
    <mergeCell ref="E40:H40"/>
    <mergeCell ref="E39:H39"/>
    <mergeCell ref="E38:H38"/>
    <mergeCell ref="E37:H37"/>
    <mergeCell ref="E36:H36"/>
    <mergeCell ref="E35:H35"/>
    <mergeCell ref="D24:H24"/>
    <mergeCell ref="A6:H9"/>
    <mergeCell ref="D20:H20"/>
    <mergeCell ref="D21:H21"/>
    <mergeCell ref="D22:H22"/>
    <mergeCell ref="A10:A34"/>
    <mergeCell ref="B10:B25"/>
    <mergeCell ref="D10:H10"/>
    <mergeCell ref="D11:H11"/>
    <mergeCell ref="D12:H12"/>
    <mergeCell ref="D13:H13"/>
    <mergeCell ref="A41:H41"/>
    <mergeCell ref="D25:H25"/>
    <mergeCell ref="B26:B33"/>
    <mergeCell ref="C26:H26"/>
    <mergeCell ref="C27:H27"/>
    <mergeCell ref="C28:H28"/>
    <mergeCell ref="C29:H29"/>
    <mergeCell ref="C30:H30"/>
    <mergeCell ref="C31:H31"/>
    <mergeCell ref="C32:H32"/>
    <mergeCell ref="A4:U5"/>
    <mergeCell ref="B34:H34"/>
    <mergeCell ref="A35:D37"/>
    <mergeCell ref="A38:D40"/>
    <mergeCell ref="C33:H33"/>
    <mergeCell ref="D16:H16"/>
    <mergeCell ref="D17:H17"/>
    <mergeCell ref="D18:H18"/>
    <mergeCell ref="D19:H19"/>
    <mergeCell ref="R9:T9"/>
    <mergeCell ref="AG6:AI8"/>
    <mergeCell ref="AJ6:AL8"/>
    <mergeCell ref="AM6:AO8"/>
    <mergeCell ref="AP6:AR8"/>
    <mergeCell ref="AS6:AU8"/>
    <mergeCell ref="AV6:AX8"/>
    <mergeCell ref="AY6:BA8"/>
    <mergeCell ref="BB6:BD8"/>
    <mergeCell ref="BE6:BG8"/>
    <mergeCell ref="AG9:AI9"/>
    <mergeCell ref="AJ9:AL9"/>
    <mergeCell ref="AM9:AO9"/>
    <mergeCell ref="AP9:AR9"/>
    <mergeCell ref="AS9:AU9"/>
    <mergeCell ref="AV9:AX9"/>
    <mergeCell ref="AY9:BA9"/>
    <mergeCell ref="BB9:BD9"/>
    <mergeCell ref="BE9:BG9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E11:BG11"/>
    <mergeCell ref="AG12:AI12"/>
    <mergeCell ref="AJ12:AL12"/>
    <mergeCell ref="AM12:AO12"/>
    <mergeCell ref="AP12:AR12"/>
    <mergeCell ref="AS12:AU12"/>
    <mergeCell ref="AV12:AX12"/>
    <mergeCell ref="AY12:BA12"/>
    <mergeCell ref="BB12:BD12"/>
    <mergeCell ref="BE12:BG12"/>
    <mergeCell ref="AG13:AI13"/>
    <mergeCell ref="AJ13:AL13"/>
    <mergeCell ref="AM13:AO13"/>
    <mergeCell ref="AP13:AR13"/>
    <mergeCell ref="AS13:AU13"/>
    <mergeCell ref="AV13:AX13"/>
    <mergeCell ref="AY13:BA13"/>
    <mergeCell ref="BB13:BD13"/>
    <mergeCell ref="BE13:BG13"/>
    <mergeCell ref="AG14:AI14"/>
    <mergeCell ref="AJ14:AL14"/>
    <mergeCell ref="AM14:AO14"/>
    <mergeCell ref="AP14:AR14"/>
    <mergeCell ref="AS14:AU14"/>
    <mergeCell ref="AV14:AX14"/>
    <mergeCell ref="AY14:BA14"/>
    <mergeCell ref="BB14:BD14"/>
    <mergeCell ref="BE14:BG14"/>
    <mergeCell ref="AG15:AI15"/>
    <mergeCell ref="AJ15:AL15"/>
    <mergeCell ref="AM15:AO15"/>
    <mergeCell ref="AP15:AR15"/>
    <mergeCell ref="AS15:AU15"/>
    <mergeCell ref="AV15:AX15"/>
    <mergeCell ref="AY15:BA15"/>
    <mergeCell ref="BB15:BD15"/>
    <mergeCell ref="BE15:BG15"/>
    <mergeCell ref="AG16:AI16"/>
    <mergeCell ref="AJ16:AL16"/>
    <mergeCell ref="AM16:AO16"/>
    <mergeCell ref="AP16:AR16"/>
    <mergeCell ref="AS16:AU16"/>
    <mergeCell ref="AV16:AX16"/>
    <mergeCell ref="AY16:BA16"/>
    <mergeCell ref="BB16:BD16"/>
    <mergeCell ref="BE16:BG16"/>
    <mergeCell ref="AG17:AI17"/>
    <mergeCell ref="AJ17:AL17"/>
    <mergeCell ref="AM17:AO17"/>
    <mergeCell ref="AP17:AR17"/>
    <mergeCell ref="AS17:AU17"/>
    <mergeCell ref="AV17:AX17"/>
    <mergeCell ref="AY17:BA17"/>
    <mergeCell ref="BB17:BD17"/>
    <mergeCell ref="BE17:BG17"/>
    <mergeCell ref="AG18:AI18"/>
    <mergeCell ref="AJ18:AL18"/>
    <mergeCell ref="AM18:AO18"/>
    <mergeCell ref="AP18:AR18"/>
    <mergeCell ref="AS18:AU18"/>
    <mergeCell ref="AV18:AX18"/>
    <mergeCell ref="AY18:BA18"/>
    <mergeCell ref="BB18:BD18"/>
    <mergeCell ref="BE18:BG18"/>
    <mergeCell ref="AG19:AI19"/>
    <mergeCell ref="AJ19:AL19"/>
    <mergeCell ref="AM19:AO19"/>
    <mergeCell ref="AP19:AR19"/>
    <mergeCell ref="AS19:AU19"/>
    <mergeCell ref="AV19:AX19"/>
    <mergeCell ref="AY19:BA19"/>
    <mergeCell ref="BB19:BD19"/>
    <mergeCell ref="BE19:BG19"/>
    <mergeCell ref="AG20:AI20"/>
    <mergeCell ref="AJ20:AL20"/>
    <mergeCell ref="AM20:AO20"/>
    <mergeCell ref="AP20:AR20"/>
    <mergeCell ref="AS20:AU20"/>
    <mergeCell ref="AV20:AX20"/>
    <mergeCell ref="AY20:BA20"/>
    <mergeCell ref="BB20:BD20"/>
    <mergeCell ref="BE20:BG20"/>
    <mergeCell ref="AG21:AI21"/>
    <mergeCell ref="AJ21:AL21"/>
    <mergeCell ref="AM21:AO21"/>
    <mergeCell ref="AP21:AR21"/>
    <mergeCell ref="AS21:AU21"/>
    <mergeCell ref="AV21:AX21"/>
    <mergeCell ref="AY21:BA21"/>
    <mergeCell ref="BB21:BD21"/>
    <mergeCell ref="BE21:BG21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AG23:AI23"/>
    <mergeCell ref="AJ23:AL23"/>
    <mergeCell ref="AM23:AO23"/>
    <mergeCell ref="AP23:AR23"/>
    <mergeCell ref="AS23:AU23"/>
    <mergeCell ref="AV23:AX23"/>
    <mergeCell ref="AY23:BA23"/>
    <mergeCell ref="BB23:BD23"/>
    <mergeCell ref="BE23:BG23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AG25:AI25"/>
    <mergeCell ref="AJ25:AL25"/>
    <mergeCell ref="AM25:AO25"/>
    <mergeCell ref="AP25:AR25"/>
    <mergeCell ref="AS25:AU25"/>
    <mergeCell ref="AV25:AX25"/>
    <mergeCell ref="AY25:BA25"/>
    <mergeCell ref="BB25:BD25"/>
    <mergeCell ref="BE25:BG25"/>
    <mergeCell ref="AG26:AI26"/>
    <mergeCell ref="AJ26:AL26"/>
    <mergeCell ref="AM26:AO26"/>
    <mergeCell ref="AP26:AR26"/>
    <mergeCell ref="AS26:AU26"/>
    <mergeCell ref="AV26:AX26"/>
    <mergeCell ref="AY26:BA26"/>
    <mergeCell ref="BB26:BD26"/>
    <mergeCell ref="BE26:BG26"/>
    <mergeCell ref="AG27:AI27"/>
    <mergeCell ref="AJ27:AL27"/>
    <mergeCell ref="AM27:AO27"/>
    <mergeCell ref="AP27:AR27"/>
    <mergeCell ref="AS27:AU27"/>
    <mergeCell ref="AV27:AX27"/>
    <mergeCell ref="AY27:BA27"/>
    <mergeCell ref="BB27:BD27"/>
    <mergeCell ref="BE27:BG27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BE29:BG29"/>
    <mergeCell ref="AG30:AI30"/>
    <mergeCell ref="AJ30:AL30"/>
    <mergeCell ref="AM30:AO30"/>
    <mergeCell ref="AP30:AR30"/>
    <mergeCell ref="AS30:AU30"/>
    <mergeCell ref="AV30:AX30"/>
    <mergeCell ref="AY30:BA30"/>
    <mergeCell ref="BB30:BD30"/>
    <mergeCell ref="BE30:BG30"/>
    <mergeCell ref="AG31:AI31"/>
    <mergeCell ref="AJ31:AL31"/>
    <mergeCell ref="AM31:AO31"/>
    <mergeCell ref="AP31:AR31"/>
    <mergeCell ref="AS31:AU31"/>
    <mergeCell ref="AV31:AX31"/>
    <mergeCell ref="AY31:BA31"/>
    <mergeCell ref="BB31:BD31"/>
    <mergeCell ref="BE31:BG31"/>
    <mergeCell ref="AG32:AI32"/>
    <mergeCell ref="AJ32:AL32"/>
    <mergeCell ref="AM32:AO32"/>
    <mergeCell ref="AP32:AR32"/>
    <mergeCell ref="AS32:AU32"/>
    <mergeCell ref="AV32:AX32"/>
    <mergeCell ref="AY32:BA32"/>
    <mergeCell ref="BB32:BD32"/>
    <mergeCell ref="BE32:BG32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AG34:AI34"/>
    <mergeCell ref="AJ34:AL34"/>
    <mergeCell ref="AM34:AO34"/>
    <mergeCell ref="AP34:AR34"/>
    <mergeCell ref="AS34:AU34"/>
    <mergeCell ref="AV34:AX34"/>
    <mergeCell ref="AY34:BA34"/>
    <mergeCell ref="BB34:BD34"/>
    <mergeCell ref="BE34:BG34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AG36:AI36"/>
    <mergeCell ref="AJ36:AL36"/>
    <mergeCell ref="AM36:AO36"/>
    <mergeCell ref="AP36:AR36"/>
    <mergeCell ref="AS36:AU36"/>
    <mergeCell ref="AV36:AX36"/>
    <mergeCell ref="AY36:BA36"/>
    <mergeCell ref="BB36:BD36"/>
    <mergeCell ref="BE36:BG36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AG38:AI38"/>
    <mergeCell ref="AJ38:AL38"/>
    <mergeCell ref="AM38:AO38"/>
    <mergeCell ref="AP38:AR38"/>
    <mergeCell ref="AS38:AU38"/>
    <mergeCell ref="AV38:AX38"/>
    <mergeCell ref="AY38:BA38"/>
    <mergeCell ref="BB38:BD38"/>
    <mergeCell ref="BE38:BG38"/>
    <mergeCell ref="AG39:AI39"/>
    <mergeCell ref="AJ39:AL39"/>
    <mergeCell ref="AM39:AO39"/>
    <mergeCell ref="AP39:AR39"/>
    <mergeCell ref="AS39:AU39"/>
    <mergeCell ref="AV39:AX39"/>
    <mergeCell ref="AY39:BA39"/>
    <mergeCell ref="BB39:BD39"/>
    <mergeCell ref="BE39:BG39"/>
    <mergeCell ref="AG40:AI40"/>
    <mergeCell ref="AJ40:AL40"/>
    <mergeCell ref="AM40:AO40"/>
    <mergeCell ref="AP40:AR40"/>
    <mergeCell ref="AS40:AU40"/>
    <mergeCell ref="AV40:AX40"/>
    <mergeCell ref="AY40:BA40"/>
    <mergeCell ref="BB40:BD40"/>
    <mergeCell ref="BE40:BG40"/>
    <mergeCell ref="AG41:AI41"/>
    <mergeCell ref="AJ41:AL41"/>
    <mergeCell ref="AM41:AO41"/>
    <mergeCell ref="AP41:AR41"/>
    <mergeCell ref="AS41:AU41"/>
    <mergeCell ref="AV41:AX41"/>
    <mergeCell ref="AY41:BA41"/>
    <mergeCell ref="BB41:BD41"/>
    <mergeCell ref="BE41:BG41"/>
  </mergeCells>
  <printOptions horizontalCentered="1" verticalCentered="1"/>
  <pageMargins left="0.1968503937007874" right="0.1968503937007874" top="0" bottom="0" header="0" footer="0"/>
  <pageSetup horizontalDpi="600" verticalDpi="600" orientation="landscape" paperSize="9" scale="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I25"/>
  <sheetViews>
    <sheetView tabSelected="1" workbookViewId="0" topLeftCell="A25">
      <selection activeCell="O12" sqref="O12:P12"/>
    </sheetView>
  </sheetViews>
  <sheetFormatPr defaultColWidth="9.00390625" defaultRowHeight="13.5"/>
  <cols>
    <col min="1" max="1" width="3.25390625" style="0" customWidth="1"/>
    <col min="2" max="4" width="3.50390625" style="0" customWidth="1"/>
    <col min="5" max="18" width="4.50390625" style="0" customWidth="1"/>
    <col min="19" max="19" width="4.375" style="0" customWidth="1"/>
    <col min="20" max="28" width="4.50390625" style="0" customWidth="1"/>
    <col min="29" max="29" width="8.25390625" style="0" customWidth="1"/>
    <col min="30" max="16384" width="2.625" style="0" customWidth="1"/>
  </cols>
  <sheetData>
    <row r="1" ht="34.5" customHeight="1"/>
    <row r="4" spans="1:35" ht="18.75" customHeight="1">
      <c r="A4" s="145" t="s">
        <v>103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</row>
    <row r="5" spans="1:35" ht="18.75" customHeight="1" thickBot="1">
      <c r="A5" s="146"/>
      <c r="B5" s="146"/>
      <c r="C5" s="146"/>
      <c r="D5" s="146"/>
      <c r="E5" s="146"/>
      <c r="F5" s="146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</row>
    <row r="6" spans="1:35" ht="15" customHeight="1">
      <c r="A6" s="302"/>
      <c r="B6" s="125"/>
      <c r="C6" s="125"/>
      <c r="D6" s="125"/>
      <c r="E6" s="299" t="s">
        <v>80</v>
      </c>
      <c r="F6" s="299"/>
      <c r="G6" s="299" t="s">
        <v>81</v>
      </c>
      <c r="H6" s="299"/>
      <c r="I6" s="299" t="s">
        <v>82</v>
      </c>
      <c r="J6" s="299"/>
      <c r="K6" s="299" t="s">
        <v>83</v>
      </c>
      <c r="L6" s="299"/>
      <c r="M6" s="299" t="s">
        <v>84</v>
      </c>
      <c r="N6" s="299"/>
      <c r="O6" s="299" t="s">
        <v>85</v>
      </c>
      <c r="P6" s="299"/>
      <c r="Q6" s="299" t="s">
        <v>86</v>
      </c>
      <c r="R6" s="299"/>
      <c r="S6" s="299" t="s">
        <v>87</v>
      </c>
      <c r="T6" s="299"/>
      <c r="U6" s="299" t="s">
        <v>88</v>
      </c>
      <c r="V6" s="299"/>
      <c r="W6" s="299" t="s">
        <v>89</v>
      </c>
      <c r="X6" s="299"/>
      <c r="Y6" s="299" t="s">
        <v>90</v>
      </c>
      <c r="Z6" s="299"/>
      <c r="AA6" s="116" t="s">
        <v>98</v>
      </c>
      <c r="AB6" s="116"/>
      <c r="AC6" s="297"/>
      <c r="AD6" s="4"/>
      <c r="AE6" s="4"/>
      <c r="AF6" s="4"/>
      <c r="AG6" s="4"/>
      <c r="AH6" s="4"/>
      <c r="AI6" s="4"/>
    </row>
    <row r="7" spans="1:35" ht="15" customHeight="1">
      <c r="A7" s="303"/>
      <c r="B7" s="128"/>
      <c r="C7" s="128"/>
      <c r="D7" s="128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119"/>
      <c r="AB7" s="119"/>
      <c r="AC7" s="298"/>
      <c r="AD7" s="4"/>
      <c r="AE7" s="4"/>
      <c r="AF7" s="4"/>
      <c r="AG7" s="4"/>
      <c r="AH7" s="4"/>
      <c r="AI7" s="4"/>
    </row>
    <row r="8" spans="1:35" ht="15" customHeight="1">
      <c r="A8" s="303"/>
      <c r="B8" s="128"/>
      <c r="C8" s="128"/>
      <c r="D8" s="128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119"/>
      <c r="AB8" s="120"/>
      <c r="AC8" s="295" t="s">
        <v>54</v>
      </c>
      <c r="AD8" s="4"/>
      <c r="AE8" s="4"/>
      <c r="AF8" s="4"/>
      <c r="AG8" s="4"/>
      <c r="AH8" s="4"/>
      <c r="AI8" s="4"/>
    </row>
    <row r="9" spans="1:35" ht="15" customHeight="1">
      <c r="A9" s="304"/>
      <c r="B9" s="305"/>
      <c r="C9" s="305"/>
      <c r="D9" s="305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1"/>
      <c r="Z9" s="301"/>
      <c r="AA9" s="119"/>
      <c r="AB9" s="120"/>
      <c r="AC9" s="296"/>
      <c r="AD9" s="4"/>
      <c r="AE9" s="4"/>
      <c r="AF9" s="4"/>
      <c r="AG9" s="4"/>
      <c r="AH9" s="4"/>
      <c r="AI9" s="4"/>
    </row>
    <row r="10" spans="1:35" ht="67.5" customHeight="1">
      <c r="A10" s="319" t="s">
        <v>51</v>
      </c>
      <c r="B10" s="291" t="s">
        <v>91</v>
      </c>
      <c r="C10" s="292"/>
      <c r="D10" s="330"/>
      <c r="E10" s="289">
        <v>436741</v>
      </c>
      <c r="F10" s="289"/>
      <c r="G10" s="289">
        <v>442142</v>
      </c>
      <c r="H10" s="289"/>
      <c r="I10" s="289">
        <v>447684</v>
      </c>
      <c r="J10" s="289"/>
      <c r="K10" s="289">
        <v>452600</v>
      </c>
      <c r="L10" s="289"/>
      <c r="M10" s="289">
        <v>453390</v>
      </c>
      <c r="N10" s="289"/>
      <c r="O10" s="289">
        <v>453788</v>
      </c>
      <c r="P10" s="289"/>
      <c r="Q10" s="289">
        <v>451913</v>
      </c>
      <c r="R10" s="289"/>
      <c r="S10" s="289">
        <v>453387</v>
      </c>
      <c r="T10" s="289"/>
      <c r="U10" s="289">
        <v>453239</v>
      </c>
      <c r="V10" s="289"/>
      <c r="W10" s="289">
        <v>446156</v>
      </c>
      <c r="X10" s="289"/>
      <c r="Y10" s="311">
        <v>435808</v>
      </c>
      <c r="Z10" s="311"/>
      <c r="AA10" s="285">
        <v>427836</v>
      </c>
      <c r="AB10" s="286"/>
      <c r="AC10" s="322">
        <v>85.7</v>
      </c>
      <c r="AD10" s="4"/>
      <c r="AE10" s="4"/>
      <c r="AF10" s="4"/>
      <c r="AG10" s="4"/>
      <c r="AH10" s="4"/>
      <c r="AI10" s="4"/>
    </row>
    <row r="11" spans="1:35" ht="67.5" customHeight="1">
      <c r="A11" s="320"/>
      <c r="B11" s="291" t="s">
        <v>30</v>
      </c>
      <c r="C11" s="292"/>
      <c r="D11" s="292"/>
      <c r="E11" s="277">
        <v>102.3</v>
      </c>
      <c r="F11" s="277"/>
      <c r="G11" s="277">
        <f>G10/E10*100</f>
        <v>101.23665971365179</v>
      </c>
      <c r="H11" s="277"/>
      <c r="I11" s="277">
        <f>I10/G10*100</f>
        <v>101.25344346386456</v>
      </c>
      <c r="J11" s="277"/>
      <c r="K11" s="277">
        <f>K10/I10*100</f>
        <v>101.09809597841335</v>
      </c>
      <c r="L11" s="277"/>
      <c r="M11" s="277">
        <f>M10/K10*100</f>
        <v>100.17454706142289</v>
      </c>
      <c r="N11" s="277"/>
      <c r="O11" s="277">
        <f>O10/M10*100</f>
        <v>100.08778314475397</v>
      </c>
      <c r="P11" s="277"/>
      <c r="Q11" s="277">
        <f>Q10/O10*100</f>
        <v>99.58681146262131</v>
      </c>
      <c r="R11" s="277"/>
      <c r="S11" s="277">
        <f>S10/Q10*100</f>
        <v>100.32616897500182</v>
      </c>
      <c r="T11" s="277"/>
      <c r="U11" s="277">
        <f>U10/S10*100</f>
        <v>99.96735680555464</v>
      </c>
      <c r="V11" s="277"/>
      <c r="W11" s="277">
        <f>W10/U10*100</f>
        <v>98.43724833917646</v>
      </c>
      <c r="X11" s="277"/>
      <c r="Y11" s="277">
        <f>Y10/W10*100</f>
        <v>97.68063188660469</v>
      </c>
      <c r="Z11" s="277"/>
      <c r="AA11" s="277">
        <f>AA10/Y10*100</f>
        <v>98.17075409354578</v>
      </c>
      <c r="AB11" s="277"/>
      <c r="AC11" s="323"/>
      <c r="AD11" s="4"/>
      <c r="AE11" s="4"/>
      <c r="AF11" s="4"/>
      <c r="AG11" s="4"/>
      <c r="AH11" s="4"/>
      <c r="AI11" s="4"/>
    </row>
    <row r="12" spans="1:35" ht="67.5" customHeight="1">
      <c r="A12" s="321"/>
      <c r="B12" s="291" t="s">
        <v>92</v>
      </c>
      <c r="C12" s="292"/>
      <c r="D12" s="292"/>
      <c r="E12" s="294">
        <f>E10/E10*100</f>
        <v>100</v>
      </c>
      <c r="F12" s="294"/>
      <c r="G12" s="277">
        <f>G10/$E$10*100</f>
        <v>101.23665971365179</v>
      </c>
      <c r="H12" s="277"/>
      <c r="I12" s="277">
        <f>I10/$E$10*100</f>
        <v>102.50560400786736</v>
      </c>
      <c r="J12" s="277"/>
      <c r="K12" s="277">
        <f>K10/$E$10*100</f>
        <v>103.63121392312607</v>
      </c>
      <c r="L12" s="277"/>
      <c r="M12" s="277">
        <f>M10/$E$10*100</f>
        <v>103.81209916174573</v>
      </c>
      <c r="N12" s="277"/>
      <c r="O12" s="290">
        <f>O10/$E$10*100</f>
        <v>103.90322868702503</v>
      </c>
      <c r="P12" s="290"/>
      <c r="Q12" s="290">
        <f>Q10/$E$10*100</f>
        <v>103.47391245612387</v>
      </c>
      <c r="R12" s="290"/>
      <c r="S12" s="277">
        <f>S10/$E$10*100</f>
        <v>103.8114122557763</v>
      </c>
      <c r="T12" s="277"/>
      <c r="U12" s="277">
        <f>U10/$E$10*100</f>
        <v>103.77752489461717</v>
      </c>
      <c r="V12" s="277"/>
      <c r="W12" s="277">
        <f>W10/$E$10*100</f>
        <v>102.15573990076498</v>
      </c>
      <c r="X12" s="277"/>
      <c r="Y12" s="312">
        <f>Y10/$E$10*100</f>
        <v>99.78637224350358</v>
      </c>
      <c r="Z12" s="312"/>
      <c r="AA12" s="287">
        <f>AA10/$E$10*100</f>
        <v>97.96103411404012</v>
      </c>
      <c r="AB12" s="288"/>
      <c r="AC12" s="324"/>
      <c r="AD12" s="4"/>
      <c r="AE12" s="4"/>
      <c r="AF12" s="4"/>
      <c r="AG12" s="4"/>
      <c r="AH12" s="4"/>
      <c r="AI12" s="4"/>
    </row>
    <row r="13" spans="1:35" ht="67.5" customHeight="1">
      <c r="A13" s="319" t="s">
        <v>93</v>
      </c>
      <c r="B13" s="291" t="s">
        <v>94</v>
      </c>
      <c r="C13" s="292"/>
      <c r="D13" s="292"/>
      <c r="E13" s="293">
        <v>77278</v>
      </c>
      <c r="F13" s="293"/>
      <c r="G13" s="289">
        <v>76200</v>
      </c>
      <c r="H13" s="289"/>
      <c r="I13" s="289">
        <v>73010</v>
      </c>
      <c r="J13" s="289"/>
      <c r="K13" s="289">
        <v>70895</v>
      </c>
      <c r="L13" s="289"/>
      <c r="M13" s="289">
        <v>69255</v>
      </c>
      <c r="N13" s="289"/>
      <c r="O13" s="289">
        <v>67655</v>
      </c>
      <c r="P13" s="289"/>
      <c r="Q13" s="289">
        <v>65833</v>
      </c>
      <c r="R13" s="289"/>
      <c r="S13" s="289">
        <v>66250</v>
      </c>
      <c r="T13" s="289"/>
      <c r="U13" s="289">
        <v>68134</v>
      </c>
      <c r="V13" s="289"/>
      <c r="W13" s="293">
        <v>68241</v>
      </c>
      <c r="X13" s="293"/>
      <c r="Y13" s="310">
        <v>65537</v>
      </c>
      <c r="Z13" s="310"/>
      <c r="AA13" s="281">
        <v>57419</v>
      </c>
      <c r="AB13" s="282"/>
      <c r="AC13" s="322">
        <v>11.5</v>
      </c>
      <c r="AD13" s="4"/>
      <c r="AE13" s="4"/>
      <c r="AF13" s="4"/>
      <c r="AG13" s="4"/>
      <c r="AH13" s="4"/>
      <c r="AI13" s="4"/>
    </row>
    <row r="14" spans="1:35" ht="67.5" customHeight="1">
      <c r="A14" s="320"/>
      <c r="B14" s="291" t="s">
        <v>30</v>
      </c>
      <c r="C14" s="292"/>
      <c r="D14" s="292"/>
      <c r="E14" s="277">
        <v>99.2</v>
      </c>
      <c r="F14" s="277"/>
      <c r="G14" s="277">
        <f>G13/E13*100</f>
        <v>98.6050363622247</v>
      </c>
      <c r="H14" s="277"/>
      <c r="I14" s="277">
        <f>I13/G13*100</f>
        <v>95.81364829396325</v>
      </c>
      <c r="J14" s="277"/>
      <c r="K14" s="277">
        <f>K13/I13*100</f>
        <v>97.10313655663609</v>
      </c>
      <c r="L14" s="277"/>
      <c r="M14" s="277">
        <f>M13/K13*100</f>
        <v>97.68671979688271</v>
      </c>
      <c r="N14" s="277"/>
      <c r="O14" s="277">
        <f>O13/M13*100</f>
        <v>97.68969749476572</v>
      </c>
      <c r="P14" s="277"/>
      <c r="Q14" s="277">
        <f>Q13/O13*100</f>
        <v>97.306924839258</v>
      </c>
      <c r="R14" s="277"/>
      <c r="S14" s="277">
        <f>S13/Q13*100</f>
        <v>100.63342092871356</v>
      </c>
      <c r="T14" s="277"/>
      <c r="U14" s="277">
        <f>U13/S13*100</f>
        <v>102.84377358490566</v>
      </c>
      <c r="V14" s="277"/>
      <c r="W14" s="277">
        <f>W13/U13*100</f>
        <v>100.15704347315584</v>
      </c>
      <c r="X14" s="277"/>
      <c r="Y14" s="277">
        <f>Y13/W13*100</f>
        <v>96.0375727202122</v>
      </c>
      <c r="Z14" s="277"/>
      <c r="AA14" s="277">
        <f>AA13/Y13*100</f>
        <v>87.61310404809497</v>
      </c>
      <c r="AB14" s="277"/>
      <c r="AC14" s="323"/>
      <c r="AD14" s="4"/>
      <c r="AE14" s="4"/>
      <c r="AF14" s="4"/>
      <c r="AG14" s="4"/>
      <c r="AH14" s="4"/>
      <c r="AI14" s="4"/>
    </row>
    <row r="15" spans="1:35" ht="67.5" customHeight="1">
      <c r="A15" s="321"/>
      <c r="B15" s="291" t="s">
        <v>92</v>
      </c>
      <c r="C15" s="292"/>
      <c r="D15" s="292"/>
      <c r="E15" s="294">
        <f>E13/E13*100</f>
        <v>100</v>
      </c>
      <c r="F15" s="294"/>
      <c r="G15" s="277">
        <f>G13/$E$13*100</f>
        <v>98.6050363622247</v>
      </c>
      <c r="H15" s="277"/>
      <c r="I15" s="277">
        <f>I13/$E$13*100</f>
        <v>94.47708274023655</v>
      </c>
      <c r="J15" s="277"/>
      <c r="K15" s="277">
        <f>K13/$E$13*100</f>
        <v>91.74021066797795</v>
      </c>
      <c r="L15" s="277"/>
      <c r="M15" s="277">
        <f>M13/$E$13*100</f>
        <v>89.61800253629752</v>
      </c>
      <c r="N15" s="277"/>
      <c r="O15" s="277">
        <f>O13/$E$13*100</f>
        <v>87.54755557856052</v>
      </c>
      <c r="P15" s="277"/>
      <c r="Q15" s="277">
        <f>Q13/$E$13*100</f>
        <v>85.18983410543751</v>
      </c>
      <c r="R15" s="277"/>
      <c r="S15" s="277">
        <f>S13/$E$13*100</f>
        <v>85.72944434379772</v>
      </c>
      <c r="T15" s="277"/>
      <c r="U15" s="277">
        <f>U13/$E$13*100</f>
        <v>88.16739563653304</v>
      </c>
      <c r="V15" s="277"/>
      <c r="W15" s="277">
        <f>W13/$E$13*100</f>
        <v>88.3058567768317</v>
      </c>
      <c r="X15" s="277"/>
      <c r="Y15" s="277">
        <f>Y13/$E$13*100</f>
        <v>84.80680141825616</v>
      </c>
      <c r="Z15" s="277"/>
      <c r="AA15" s="277">
        <f>AA13/$E$13*100</f>
        <v>74.30187116643805</v>
      </c>
      <c r="AB15" s="277"/>
      <c r="AC15" s="324"/>
      <c r="AD15" s="4"/>
      <c r="AE15" s="4"/>
      <c r="AF15" s="4"/>
      <c r="AG15" s="4"/>
      <c r="AH15" s="4"/>
      <c r="AI15" s="4"/>
    </row>
    <row r="16" spans="1:35" ht="67.5" customHeight="1">
      <c r="A16" s="319" t="s">
        <v>95</v>
      </c>
      <c r="B16" s="291" t="s">
        <v>94</v>
      </c>
      <c r="C16" s="292"/>
      <c r="D16" s="292"/>
      <c r="E16" s="309">
        <v>2120</v>
      </c>
      <c r="F16" s="309"/>
      <c r="G16" s="309">
        <v>2082</v>
      </c>
      <c r="H16" s="309"/>
      <c r="I16" s="309">
        <v>2100</v>
      </c>
      <c r="J16" s="309"/>
      <c r="K16" s="309">
        <v>2133</v>
      </c>
      <c r="L16" s="309"/>
      <c r="M16" s="309">
        <v>2104</v>
      </c>
      <c r="N16" s="309"/>
      <c r="O16" s="309">
        <v>2112</v>
      </c>
      <c r="P16" s="309"/>
      <c r="Q16" s="309">
        <v>2142</v>
      </c>
      <c r="R16" s="309"/>
      <c r="S16" s="309">
        <v>2195</v>
      </c>
      <c r="T16" s="309"/>
      <c r="U16" s="309">
        <v>2240</v>
      </c>
      <c r="V16" s="309"/>
      <c r="W16" s="309">
        <v>2248</v>
      </c>
      <c r="X16" s="309"/>
      <c r="Y16" s="329">
        <v>2209</v>
      </c>
      <c r="Z16" s="329"/>
      <c r="AA16" s="283">
        <v>2184</v>
      </c>
      <c r="AB16" s="284"/>
      <c r="AC16" s="322">
        <v>0.5</v>
      </c>
      <c r="AD16" s="4"/>
      <c r="AE16" s="4"/>
      <c r="AF16" s="4"/>
      <c r="AG16" s="4"/>
      <c r="AH16" s="4"/>
      <c r="AI16" s="4"/>
    </row>
    <row r="17" spans="1:35" ht="67.5" customHeight="1">
      <c r="A17" s="320"/>
      <c r="B17" s="291" t="s">
        <v>30</v>
      </c>
      <c r="C17" s="292"/>
      <c r="D17" s="292"/>
      <c r="E17" s="276">
        <v>99.8</v>
      </c>
      <c r="F17" s="276"/>
      <c r="G17" s="276">
        <f>G16/E16*100</f>
        <v>98.20754716981132</v>
      </c>
      <c r="H17" s="276"/>
      <c r="I17" s="276">
        <f>I16/G16*100</f>
        <v>100.86455331412103</v>
      </c>
      <c r="J17" s="276"/>
      <c r="K17" s="276">
        <f>K16/I16*100</f>
        <v>101.57142857142858</v>
      </c>
      <c r="L17" s="276"/>
      <c r="M17" s="276">
        <f>M16/K16*100</f>
        <v>98.6404125644632</v>
      </c>
      <c r="N17" s="276"/>
      <c r="O17" s="276">
        <f>O16/M16*100</f>
        <v>100.38022813688212</v>
      </c>
      <c r="P17" s="276"/>
      <c r="Q17" s="276">
        <f>Q16/O16*100</f>
        <v>101.42045454545455</v>
      </c>
      <c r="R17" s="276"/>
      <c r="S17" s="276">
        <f>S16/Q16*100</f>
        <v>102.47432306255834</v>
      </c>
      <c r="T17" s="276"/>
      <c r="U17" s="276">
        <f>U16/S16*100</f>
        <v>102.05011389521641</v>
      </c>
      <c r="V17" s="276"/>
      <c r="W17" s="276">
        <f>W16/U16*100</f>
        <v>100.35714285714286</v>
      </c>
      <c r="X17" s="276"/>
      <c r="Y17" s="276">
        <f>Y16/W16*100</f>
        <v>98.26512455516014</v>
      </c>
      <c r="Z17" s="276"/>
      <c r="AA17" s="276">
        <f>AA16/Y16*100</f>
        <v>98.86826618379358</v>
      </c>
      <c r="AB17" s="276"/>
      <c r="AC17" s="323"/>
      <c r="AD17" s="4"/>
      <c r="AE17" s="4"/>
      <c r="AF17" s="4"/>
      <c r="AG17" s="4"/>
      <c r="AH17" s="4"/>
      <c r="AI17" s="4"/>
    </row>
    <row r="18" spans="1:35" ht="67.5" customHeight="1">
      <c r="A18" s="321"/>
      <c r="B18" s="291" t="s">
        <v>92</v>
      </c>
      <c r="C18" s="292"/>
      <c r="D18" s="292"/>
      <c r="E18" s="277">
        <f>E16/E16*100</f>
        <v>100</v>
      </c>
      <c r="F18" s="277"/>
      <c r="G18" s="277">
        <f>G16/$E$16*100</f>
        <v>98.20754716981132</v>
      </c>
      <c r="H18" s="277"/>
      <c r="I18" s="277">
        <f>I16/$E$16*100</f>
        <v>99.05660377358491</v>
      </c>
      <c r="J18" s="277"/>
      <c r="K18" s="277">
        <f>K16/$E$16*100</f>
        <v>100.61320754716981</v>
      </c>
      <c r="L18" s="277"/>
      <c r="M18" s="277">
        <f>M16/$E$16*100</f>
        <v>99.24528301886792</v>
      </c>
      <c r="N18" s="277"/>
      <c r="O18" s="277">
        <f>O16/$E$16*100</f>
        <v>99.62264150943396</v>
      </c>
      <c r="P18" s="277"/>
      <c r="Q18" s="277">
        <f>Q16/$E$16*100</f>
        <v>101.0377358490566</v>
      </c>
      <c r="R18" s="277"/>
      <c r="S18" s="277">
        <f>S16/$E$16*100</f>
        <v>103.53773584905662</v>
      </c>
      <c r="T18" s="277"/>
      <c r="U18" s="277">
        <f>U16/$E$16*100</f>
        <v>105.66037735849056</v>
      </c>
      <c r="V18" s="277"/>
      <c r="W18" s="277">
        <f>W16/$E$16*100</f>
        <v>106.0377358490566</v>
      </c>
      <c r="X18" s="277"/>
      <c r="Y18" s="277">
        <f>Y16/$E$16*100</f>
        <v>104.19811320754717</v>
      </c>
      <c r="Z18" s="277"/>
      <c r="AA18" s="277">
        <f>AA16/$E$16*100</f>
        <v>103.01886792452831</v>
      </c>
      <c r="AB18" s="277"/>
      <c r="AC18" s="324"/>
      <c r="AD18" s="4"/>
      <c r="AE18" s="4"/>
      <c r="AF18" s="4"/>
      <c r="AG18" s="4"/>
      <c r="AH18" s="4"/>
      <c r="AI18" s="4"/>
    </row>
    <row r="19" spans="1:35" ht="67.5" customHeight="1">
      <c r="A19" s="325" t="s">
        <v>53</v>
      </c>
      <c r="B19" s="226" t="s">
        <v>55</v>
      </c>
      <c r="C19" s="226"/>
      <c r="D19" s="226"/>
      <c r="E19" s="160">
        <v>10700</v>
      </c>
      <c r="F19" s="160"/>
      <c r="G19" s="160">
        <v>11433</v>
      </c>
      <c r="H19" s="160"/>
      <c r="I19" s="160">
        <v>11879</v>
      </c>
      <c r="J19" s="160"/>
      <c r="K19" s="160">
        <v>11817</v>
      </c>
      <c r="L19" s="160"/>
      <c r="M19" s="160">
        <v>11825</v>
      </c>
      <c r="N19" s="160"/>
      <c r="O19" s="160">
        <v>11743</v>
      </c>
      <c r="P19" s="160"/>
      <c r="Q19" s="160">
        <v>11742</v>
      </c>
      <c r="R19" s="160"/>
      <c r="S19" s="160">
        <v>11801</v>
      </c>
      <c r="T19" s="160"/>
      <c r="U19" s="160">
        <v>12075</v>
      </c>
      <c r="V19" s="160"/>
      <c r="W19" s="160">
        <v>12358</v>
      </c>
      <c r="X19" s="160"/>
      <c r="Y19" s="160">
        <v>12342</v>
      </c>
      <c r="Z19" s="160"/>
      <c r="AA19" s="278">
        <v>11674</v>
      </c>
      <c r="AB19" s="279"/>
      <c r="AC19" s="327">
        <v>2.3</v>
      </c>
      <c r="AD19" s="4"/>
      <c r="AE19" s="4"/>
      <c r="AF19" s="4"/>
      <c r="AG19" s="4"/>
      <c r="AH19" s="4"/>
      <c r="AI19" s="4"/>
    </row>
    <row r="20" spans="1:35" ht="67.5" customHeight="1">
      <c r="A20" s="326"/>
      <c r="B20" s="226" t="s">
        <v>30</v>
      </c>
      <c r="C20" s="226"/>
      <c r="D20" s="226"/>
      <c r="E20" s="272">
        <v>106.3</v>
      </c>
      <c r="F20" s="272"/>
      <c r="G20" s="272">
        <f>G19/E19*100</f>
        <v>106.85046728971963</v>
      </c>
      <c r="H20" s="272"/>
      <c r="I20" s="272">
        <f>I19/G19*100</f>
        <v>103.90098836700778</v>
      </c>
      <c r="J20" s="272"/>
      <c r="K20" s="272">
        <f>K19/I19*100</f>
        <v>99.47807054465864</v>
      </c>
      <c r="L20" s="272"/>
      <c r="M20" s="272">
        <f>M19/K19*100</f>
        <v>100.06769907760007</v>
      </c>
      <c r="N20" s="272"/>
      <c r="O20" s="272">
        <f>O19/M19*100</f>
        <v>99.30655391120507</v>
      </c>
      <c r="P20" s="272"/>
      <c r="Q20" s="272">
        <f>Q19/O19*100</f>
        <v>99.9914842885123</v>
      </c>
      <c r="R20" s="272"/>
      <c r="S20" s="272">
        <f>S19/Q19*100</f>
        <v>100.50246976664963</v>
      </c>
      <c r="T20" s="272"/>
      <c r="U20" s="272">
        <f>U19/S19*100</f>
        <v>102.3218371324464</v>
      </c>
      <c r="V20" s="272"/>
      <c r="W20" s="272">
        <f>W19/U19*100</f>
        <v>102.34368530020703</v>
      </c>
      <c r="X20" s="272"/>
      <c r="Y20" s="272">
        <f>Y19/W19*100</f>
        <v>99.87052921184659</v>
      </c>
      <c r="Z20" s="272"/>
      <c r="AA20" s="272">
        <f>AA19/Y19*100</f>
        <v>94.58758710095609</v>
      </c>
      <c r="AB20" s="280"/>
      <c r="AC20" s="328"/>
      <c r="AD20" s="4"/>
      <c r="AE20" s="4"/>
      <c r="AF20" s="4"/>
      <c r="AG20" s="4"/>
      <c r="AH20" s="4"/>
      <c r="AI20" s="4"/>
    </row>
    <row r="21" spans="1:35" ht="67.5" customHeight="1">
      <c r="A21" s="326"/>
      <c r="B21" s="226" t="s">
        <v>56</v>
      </c>
      <c r="C21" s="226"/>
      <c r="D21" s="226"/>
      <c r="E21" s="272">
        <f>E19/E19*100</f>
        <v>100</v>
      </c>
      <c r="F21" s="272"/>
      <c r="G21" s="272">
        <f>G19/$E$19*100</f>
        <v>106.85046728971963</v>
      </c>
      <c r="H21" s="272"/>
      <c r="I21" s="272">
        <f>I19/$E$19*100</f>
        <v>111.01869158878506</v>
      </c>
      <c r="J21" s="272"/>
      <c r="K21" s="272">
        <f>K19/$E$19*100</f>
        <v>110.4392523364486</v>
      </c>
      <c r="L21" s="272"/>
      <c r="M21" s="272">
        <f>M19/$E$19*100</f>
        <v>110.51401869158879</v>
      </c>
      <c r="N21" s="272"/>
      <c r="O21" s="272">
        <f>O19/$E$19*100</f>
        <v>109.74766355140187</v>
      </c>
      <c r="P21" s="272"/>
      <c r="Q21" s="272">
        <f>Q19/$E$19*100</f>
        <v>109.73831775700936</v>
      </c>
      <c r="R21" s="272"/>
      <c r="S21" s="272">
        <f>S19/$E$19*100</f>
        <v>110.28971962616822</v>
      </c>
      <c r="T21" s="272"/>
      <c r="U21" s="272">
        <f>U19/$E$19*100</f>
        <v>112.85046728971963</v>
      </c>
      <c r="V21" s="272"/>
      <c r="W21" s="272">
        <f>W19/$E$19*100</f>
        <v>115.49532710280374</v>
      </c>
      <c r="X21" s="272"/>
      <c r="Y21" s="272">
        <f>Y19/$E$19*100</f>
        <v>115.34579439252337</v>
      </c>
      <c r="Z21" s="272"/>
      <c r="AA21" s="272">
        <f>AA19/$E$19*100</f>
        <v>109.10280373831776</v>
      </c>
      <c r="AB21" s="272"/>
      <c r="AC21" s="328"/>
      <c r="AD21" s="4"/>
      <c r="AE21" s="4"/>
      <c r="AF21" s="4"/>
      <c r="AG21" s="4"/>
      <c r="AH21" s="4"/>
      <c r="AI21" s="4"/>
    </row>
    <row r="22" spans="1:35" ht="67.5" customHeight="1">
      <c r="A22" s="313" t="s">
        <v>52</v>
      </c>
      <c r="B22" s="216" t="s">
        <v>57</v>
      </c>
      <c r="C22" s="216"/>
      <c r="D22" s="216"/>
      <c r="E22" s="273">
        <f>E10+E13+E16+E19</f>
        <v>526839</v>
      </c>
      <c r="F22" s="273"/>
      <c r="G22" s="273">
        <f>G10+G13+G16+G19</f>
        <v>531857</v>
      </c>
      <c r="H22" s="273"/>
      <c r="I22" s="273">
        <f>I10+I13+I16+I19</f>
        <v>534673</v>
      </c>
      <c r="J22" s="273"/>
      <c r="K22" s="273">
        <f>K10+K13+K16+K19</f>
        <v>537445</v>
      </c>
      <c r="L22" s="273"/>
      <c r="M22" s="273">
        <f>M10+M13+M16+M19</f>
        <v>536574</v>
      </c>
      <c r="N22" s="273"/>
      <c r="O22" s="273">
        <f>O10+O13+O16+O19</f>
        <v>535298</v>
      </c>
      <c r="P22" s="273"/>
      <c r="Q22" s="273">
        <f>Q10+Q13+Q16+Q19</f>
        <v>531630</v>
      </c>
      <c r="R22" s="273"/>
      <c r="S22" s="273">
        <f>S10+S13+S16+S19</f>
        <v>533633</v>
      </c>
      <c r="T22" s="273"/>
      <c r="U22" s="273">
        <f>U10+U13+U16+U19</f>
        <v>535688</v>
      </c>
      <c r="V22" s="273"/>
      <c r="W22" s="273">
        <f>W10+W13+W16+W19</f>
        <v>529003</v>
      </c>
      <c r="X22" s="273"/>
      <c r="Y22" s="273">
        <f>Y10+Y13+Y16+Y19</f>
        <v>515896</v>
      </c>
      <c r="Z22" s="273"/>
      <c r="AA22" s="273">
        <f>AA10+AA13+AA16+AA19</f>
        <v>499113</v>
      </c>
      <c r="AB22" s="273"/>
      <c r="AC22" s="316">
        <v>100</v>
      </c>
      <c r="AD22" s="4"/>
      <c r="AE22" s="4"/>
      <c r="AF22" s="4"/>
      <c r="AG22" s="4"/>
      <c r="AH22" s="4"/>
      <c r="AI22" s="4"/>
    </row>
    <row r="23" spans="1:35" ht="67.5" customHeight="1">
      <c r="A23" s="314"/>
      <c r="B23" s="216" t="s">
        <v>96</v>
      </c>
      <c r="C23" s="216"/>
      <c r="D23" s="216"/>
      <c r="E23" s="308">
        <v>101.9</v>
      </c>
      <c r="F23" s="308"/>
      <c r="G23" s="274">
        <f>G22/E22*100</f>
        <v>100.95247314644512</v>
      </c>
      <c r="H23" s="274"/>
      <c r="I23" s="274">
        <f>I22/G22*100</f>
        <v>100.52946562703883</v>
      </c>
      <c r="J23" s="274"/>
      <c r="K23" s="274">
        <f>K22/I22*100</f>
        <v>100.51844772412298</v>
      </c>
      <c r="L23" s="274"/>
      <c r="M23" s="274">
        <f>M22/K22*100</f>
        <v>99.83793690517169</v>
      </c>
      <c r="N23" s="274"/>
      <c r="O23" s="274">
        <f>O22/M22*100</f>
        <v>99.76219496285694</v>
      </c>
      <c r="P23" s="274"/>
      <c r="Q23" s="274">
        <f>Q22/O22*100</f>
        <v>99.31477420053876</v>
      </c>
      <c r="R23" s="274"/>
      <c r="S23" s="274">
        <f>S22/Q22*100</f>
        <v>100.3767657957602</v>
      </c>
      <c r="T23" s="274"/>
      <c r="U23" s="274">
        <f>U22/S22*100</f>
        <v>100.38509612411526</v>
      </c>
      <c r="V23" s="274"/>
      <c r="W23" s="274">
        <f>W22/U22*100</f>
        <v>98.75207210167112</v>
      </c>
      <c r="X23" s="274"/>
      <c r="Y23" s="274">
        <f>Y22/W22*100</f>
        <v>97.52232028929893</v>
      </c>
      <c r="Z23" s="274"/>
      <c r="AA23" s="274">
        <f>AA22/Y22*100</f>
        <v>96.74682494146107</v>
      </c>
      <c r="AB23" s="274"/>
      <c r="AC23" s="317"/>
      <c r="AD23" s="4"/>
      <c r="AE23" s="4"/>
      <c r="AF23" s="4"/>
      <c r="AG23" s="4"/>
      <c r="AH23" s="4"/>
      <c r="AI23" s="4"/>
    </row>
    <row r="24" spans="1:35" ht="67.5" customHeight="1" thickBot="1">
      <c r="A24" s="315"/>
      <c r="B24" s="306" t="s">
        <v>97</v>
      </c>
      <c r="C24" s="306"/>
      <c r="D24" s="306"/>
      <c r="E24" s="307">
        <f>E22/E22*100</f>
        <v>100</v>
      </c>
      <c r="F24" s="307"/>
      <c r="G24" s="275">
        <f>G22/$E$22*100</f>
        <v>100.95247314644512</v>
      </c>
      <c r="H24" s="275"/>
      <c r="I24" s="275">
        <f>I22/$E$22*100</f>
        <v>101.48698179140116</v>
      </c>
      <c r="J24" s="275"/>
      <c r="K24" s="275">
        <f>K22/$E$22*100</f>
        <v>102.01313873877977</v>
      </c>
      <c r="L24" s="275"/>
      <c r="M24" s="275">
        <f>M22/$E$22*100</f>
        <v>101.84781308900821</v>
      </c>
      <c r="N24" s="275"/>
      <c r="O24" s="275">
        <f>O22/$E$22*100</f>
        <v>101.6056138592625</v>
      </c>
      <c r="P24" s="275"/>
      <c r="Q24" s="275">
        <f>Q22/$E$22*100</f>
        <v>100.90938597939787</v>
      </c>
      <c r="R24" s="275"/>
      <c r="S24" s="275">
        <f>S22/$E$22*100</f>
        <v>101.28957803047992</v>
      </c>
      <c r="T24" s="275"/>
      <c r="U24" s="275">
        <f>U22/$E$22*100</f>
        <v>101.67964026960799</v>
      </c>
      <c r="V24" s="275"/>
      <c r="W24" s="275">
        <f>W22/$E$22*100</f>
        <v>100.4107516717631</v>
      </c>
      <c r="X24" s="275"/>
      <c r="Y24" s="275">
        <f>Y22/$E$22*100</f>
        <v>97.9228948502294</v>
      </c>
      <c r="Z24" s="275"/>
      <c r="AA24" s="275">
        <f>AA22/$E$22*100</f>
        <v>94.73729165836242</v>
      </c>
      <c r="AB24" s="275"/>
      <c r="AC24" s="318"/>
      <c r="AD24" s="4"/>
      <c r="AE24" s="4"/>
      <c r="AF24" s="4"/>
      <c r="AG24" s="4"/>
      <c r="AH24" s="4"/>
      <c r="AI24" s="4"/>
    </row>
    <row r="25" spans="1:35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</row>
  </sheetData>
  <mergeCells count="221">
    <mergeCell ref="A4:AI5"/>
    <mergeCell ref="A10:A12"/>
    <mergeCell ref="AC10:AC12"/>
    <mergeCell ref="A13:A15"/>
    <mergeCell ref="AC13:AC15"/>
    <mergeCell ref="B10:D10"/>
    <mergeCell ref="Y11:Z11"/>
    <mergeCell ref="W11:X11"/>
    <mergeCell ref="U11:V11"/>
    <mergeCell ref="I10:J10"/>
    <mergeCell ref="A22:A24"/>
    <mergeCell ref="AC22:AC24"/>
    <mergeCell ref="A16:A18"/>
    <mergeCell ref="AC16:AC18"/>
    <mergeCell ref="A19:A21"/>
    <mergeCell ref="AC19:AC21"/>
    <mergeCell ref="K16:L16"/>
    <mergeCell ref="I16:J16"/>
    <mergeCell ref="G16:H16"/>
    <mergeCell ref="Y16:Z16"/>
    <mergeCell ref="G10:H10"/>
    <mergeCell ref="E10:F10"/>
    <mergeCell ref="G11:H11"/>
    <mergeCell ref="I11:J11"/>
    <mergeCell ref="Q10:R10"/>
    <mergeCell ref="O10:P10"/>
    <mergeCell ref="M10:N10"/>
    <mergeCell ref="K10:L10"/>
    <mergeCell ref="S13:T13"/>
    <mergeCell ref="Y10:Z10"/>
    <mergeCell ref="W10:X10"/>
    <mergeCell ref="U10:V10"/>
    <mergeCell ref="S10:T10"/>
    <mergeCell ref="Y12:Z12"/>
    <mergeCell ref="W12:X12"/>
    <mergeCell ref="U12:V12"/>
    <mergeCell ref="S12:T12"/>
    <mergeCell ref="S11:T11"/>
    <mergeCell ref="W16:X16"/>
    <mergeCell ref="U16:V16"/>
    <mergeCell ref="S16:T16"/>
    <mergeCell ref="Y15:Z15"/>
    <mergeCell ref="Y14:Z14"/>
    <mergeCell ref="Y13:Z13"/>
    <mergeCell ref="W13:X13"/>
    <mergeCell ref="W15:X15"/>
    <mergeCell ref="W14:X14"/>
    <mergeCell ref="E15:F15"/>
    <mergeCell ref="Q16:R16"/>
    <mergeCell ref="O16:P16"/>
    <mergeCell ref="M16:N16"/>
    <mergeCell ref="Q15:R15"/>
    <mergeCell ref="K15:L15"/>
    <mergeCell ref="M15:N15"/>
    <mergeCell ref="O15:P15"/>
    <mergeCell ref="G15:H15"/>
    <mergeCell ref="E16:F16"/>
    <mergeCell ref="E14:F14"/>
    <mergeCell ref="S14:T14"/>
    <mergeCell ref="Q14:R14"/>
    <mergeCell ref="O14:P14"/>
    <mergeCell ref="M14:N14"/>
    <mergeCell ref="G14:H14"/>
    <mergeCell ref="K14:L14"/>
    <mergeCell ref="I14:J14"/>
    <mergeCell ref="E19:F19"/>
    <mergeCell ref="G19:H19"/>
    <mergeCell ref="E18:F18"/>
    <mergeCell ref="E17:F17"/>
    <mergeCell ref="G18:H18"/>
    <mergeCell ref="G17:H17"/>
    <mergeCell ref="I19:J19"/>
    <mergeCell ref="K19:L19"/>
    <mergeCell ref="M19:N19"/>
    <mergeCell ref="O19:P19"/>
    <mergeCell ref="Y19:Z19"/>
    <mergeCell ref="Y18:Z18"/>
    <mergeCell ref="Y17:Z17"/>
    <mergeCell ref="Q19:R19"/>
    <mergeCell ref="S19:T19"/>
    <mergeCell ref="U19:V19"/>
    <mergeCell ref="W19:X19"/>
    <mergeCell ref="Q18:R18"/>
    <mergeCell ref="Q17:R17"/>
    <mergeCell ref="W17:X17"/>
    <mergeCell ref="O18:P18"/>
    <mergeCell ref="O17:P17"/>
    <mergeCell ref="M18:N18"/>
    <mergeCell ref="M17:N17"/>
    <mergeCell ref="K18:L18"/>
    <mergeCell ref="K17:L17"/>
    <mergeCell ref="I18:J18"/>
    <mergeCell ref="I17:J17"/>
    <mergeCell ref="Y20:Z20"/>
    <mergeCell ref="I21:J21"/>
    <mergeCell ref="G21:H21"/>
    <mergeCell ref="E21:F21"/>
    <mergeCell ref="Q21:R21"/>
    <mergeCell ref="O21:P21"/>
    <mergeCell ref="M21:N21"/>
    <mergeCell ref="K21:L21"/>
    <mergeCell ref="Y21:Z21"/>
    <mergeCell ref="I20:J20"/>
    <mergeCell ref="G20:H20"/>
    <mergeCell ref="E20:F20"/>
    <mergeCell ref="Q20:R20"/>
    <mergeCell ref="O20:P20"/>
    <mergeCell ref="M20:N20"/>
    <mergeCell ref="K20:L20"/>
    <mergeCell ref="E24:F24"/>
    <mergeCell ref="E23:F23"/>
    <mergeCell ref="I24:J24"/>
    <mergeCell ref="I23:J23"/>
    <mergeCell ref="E22:F22"/>
    <mergeCell ref="G23:H23"/>
    <mergeCell ref="G22:H22"/>
    <mergeCell ref="O24:P24"/>
    <mergeCell ref="O23:P23"/>
    <mergeCell ref="O22:P22"/>
    <mergeCell ref="M24:N24"/>
    <mergeCell ref="M23:N23"/>
    <mergeCell ref="M22:N22"/>
    <mergeCell ref="K24:L24"/>
    <mergeCell ref="Y24:Z24"/>
    <mergeCell ref="Y23:Z23"/>
    <mergeCell ref="Y22:Z22"/>
    <mergeCell ref="I22:J22"/>
    <mergeCell ref="K23:L23"/>
    <mergeCell ref="S22:T22"/>
    <mergeCell ref="Q24:R24"/>
    <mergeCell ref="Q23:R23"/>
    <mergeCell ref="Q22:R22"/>
    <mergeCell ref="W22:X22"/>
    <mergeCell ref="B15:D15"/>
    <mergeCell ref="B24:D24"/>
    <mergeCell ref="B13:D13"/>
    <mergeCell ref="B12:D12"/>
    <mergeCell ref="B14:D14"/>
    <mergeCell ref="B23:D23"/>
    <mergeCell ref="B22:D22"/>
    <mergeCell ref="B21:D21"/>
    <mergeCell ref="B20:D20"/>
    <mergeCell ref="B19:D19"/>
    <mergeCell ref="B18:D18"/>
    <mergeCell ref="B17:D17"/>
    <mergeCell ref="B16:D16"/>
    <mergeCell ref="Y6:Z9"/>
    <mergeCell ref="K12:L12"/>
    <mergeCell ref="M12:N12"/>
    <mergeCell ref="Q13:R13"/>
    <mergeCell ref="A6:D9"/>
    <mergeCell ref="E6:F9"/>
    <mergeCell ref="K6:L9"/>
    <mergeCell ref="AC8:AC9"/>
    <mergeCell ref="AC6:AC7"/>
    <mergeCell ref="G6:H9"/>
    <mergeCell ref="W6:X9"/>
    <mergeCell ref="U6:V9"/>
    <mergeCell ref="S6:T9"/>
    <mergeCell ref="Q6:R9"/>
    <mergeCell ref="O6:P9"/>
    <mergeCell ref="M6:N9"/>
    <mergeCell ref="I6:J9"/>
    <mergeCell ref="B11:D11"/>
    <mergeCell ref="E13:F13"/>
    <mergeCell ref="E12:F12"/>
    <mergeCell ref="K11:L11"/>
    <mergeCell ref="G13:H13"/>
    <mergeCell ref="I13:J13"/>
    <mergeCell ref="I12:J12"/>
    <mergeCell ref="G12:H12"/>
    <mergeCell ref="K13:L13"/>
    <mergeCell ref="E11:F11"/>
    <mergeCell ref="M11:N11"/>
    <mergeCell ref="O11:P11"/>
    <mergeCell ref="Q11:R11"/>
    <mergeCell ref="U17:V17"/>
    <mergeCell ref="S17:T17"/>
    <mergeCell ref="O13:P13"/>
    <mergeCell ref="M13:N13"/>
    <mergeCell ref="O12:P12"/>
    <mergeCell ref="Q12:R12"/>
    <mergeCell ref="U13:V13"/>
    <mergeCell ref="I15:J15"/>
    <mergeCell ref="U14:V14"/>
    <mergeCell ref="S15:T15"/>
    <mergeCell ref="U15:V15"/>
    <mergeCell ref="W18:X18"/>
    <mergeCell ref="S21:T21"/>
    <mergeCell ref="U21:V21"/>
    <mergeCell ref="W21:X21"/>
    <mergeCell ref="S20:T20"/>
    <mergeCell ref="U20:V20"/>
    <mergeCell ref="W20:X20"/>
    <mergeCell ref="U18:V18"/>
    <mergeCell ref="S18:T18"/>
    <mergeCell ref="W23:X23"/>
    <mergeCell ref="W24:X24"/>
    <mergeCell ref="G24:H24"/>
    <mergeCell ref="U24:V24"/>
    <mergeCell ref="K22:L22"/>
    <mergeCell ref="U23:V23"/>
    <mergeCell ref="U22:V22"/>
    <mergeCell ref="S24:T24"/>
    <mergeCell ref="S23:T23"/>
    <mergeCell ref="AA6:AB9"/>
    <mergeCell ref="AA10:AB10"/>
    <mergeCell ref="AA11:AB11"/>
    <mergeCell ref="AA12:AB12"/>
    <mergeCell ref="AA13:AB13"/>
    <mergeCell ref="AA14:AB14"/>
    <mergeCell ref="AA15:AB15"/>
    <mergeCell ref="AA16:AB16"/>
    <mergeCell ref="AA17:AB17"/>
    <mergeCell ref="AA18:AB18"/>
    <mergeCell ref="AA19:AB19"/>
    <mergeCell ref="AA20:AB20"/>
    <mergeCell ref="AA21:AB21"/>
    <mergeCell ref="AA22:AB22"/>
    <mergeCell ref="AA23:AB23"/>
    <mergeCell ref="AA24:AB2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2009-11-09T01:43:11Z</cp:lastPrinted>
  <dcterms:created xsi:type="dcterms:W3CDTF">2009-06-12T06:12:26Z</dcterms:created>
  <dcterms:modified xsi:type="dcterms:W3CDTF">2010-01-14T05:53:54Z</dcterms:modified>
  <cp:category/>
  <cp:version/>
  <cp:contentType/>
  <cp:contentStatus/>
</cp:coreProperties>
</file>