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'様式'!$A$1:$K$74</definedName>
  </definedNames>
  <calcPr fullCalcOnLoad="1"/>
</workbook>
</file>

<file path=xl/sharedStrings.xml><?xml version="1.0" encoding="utf-8"?>
<sst xmlns="http://schemas.openxmlformats.org/spreadsheetml/2006/main" count="147" uniqueCount="89">
  <si>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</si>
  <si>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</si>
  <si>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</si>
  <si>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</si>
  <si>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</si>
  <si>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</si>
  <si>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</si>
  <si>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</si>
  <si>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</si>
  <si>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</si>
  <si>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</si>
  <si>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</si>
  <si>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</si>
  <si>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</si>
  <si>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</si>
  <si>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</si>
  <si>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</si>
  <si>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</si>
  <si>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</si>
  <si>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</si>
  <si>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</si>
  <si>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</si>
  <si>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</si>
  <si>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</si>
  <si>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</si>
  <si>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</si>
  <si>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</si>
  <si>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</si>
  <si>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</si>
  <si>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</si>
  <si>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</si>
  <si>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</si>
  <si>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</si>
  <si>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</si>
  <si>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</si>
  <si>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</si>
  <si>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</si>
  <si>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</si>
  <si>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</si>
  <si>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</si>
  <si>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</si>
  <si>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</si>
  <si>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</si>
  <si>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</si>
  <si>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</si>
  <si>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</si>
  <si>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</si>
  <si>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</si>
  <si>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</si>
  <si>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</si>
  <si>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</si>
  <si>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</si>
  <si>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</si>
  <si>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</si>
  <si>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</si>
  <si>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</si>
  <si>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</si>
  <si>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</si>
  <si>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</si>
  <si>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</si>
  <si>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</si>
  <si>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</si>
  <si>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</si>
  <si>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</si>
  <si>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</si>
  <si>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</si>
  <si>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</si>
  <si>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</si>
  <si>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</si>
  <si>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</si>
  <si>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斑鳩町</t>
  </si>
  <si>
    <t>（単位：千円）</t>
  </si>
  <si>
    <t>水道事業会計</t>
  </si>
  <si>
    <t>公共下水道事業特別会計</t>
  </si>
  <si>
    <t>国民健康保険事業特別会計</t>
  </si>
  <si>
    <t>介護保険事業特別会計</t>
  </si>
  <si>
    <t>老人保健特別会計</t>
  </si>
  <si>
    <t>後期高齢者医療特別会計</t>
  </si>
  <si>
    <t>－</t>
  </si>
  <si>
    <t>法適用</t>
  </si>
  <si>
    <t>老人福祉施設三室園組合</t>
  </si>
  <si>
    <t>王寺周辺広域休日応急診療施設組合</t>
  </si>
  <si>
    <t>西和衛生試験センター組合</t>
  </si>
  <si>
    <t>西和消防組合</t>
  </si>
  <si>
    <t>奈良県後期高齢者医療広域連合</t>
  </si>
  <si>
    <t>奈良県市町村総合事務組合</t>
  </si>
  <si>
    <t>公営企業会計</t>
  </si>
  <si>
    <t>斑鳩町土地開発公社</t>
  </si>
  <si>
    <t>斑鳩町文化振興財団</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</si>
</sst>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double"/>
      <bottom style="hair"/>
      <diagonal style="thin"/>
    </border>
    <border diagonalUp="1">
      <left style="thin"/>
      <right style="hair"/>
      <top style="hair"/>
      <bottom style="hair"/>
      <diagonal style="thin"/>
    </border>
    <border diagonalUp="1">
      <left style="thin"/>
      <right style="hair"/>
      <top style="hair"/>
      <bottom style="thin"/>
      <diagonal style="thin"/>
    </border>
    <border diagonalUp="1">
      <left style="hair"/>
      <right style="hair"/>
      <top style="hair"/>
      <bottom style="hair"/>
      <diagonal style="thin"/>
    </border>
    <border diagonalUp="1">
      <left style="hair"/>
      <right style="hair"/>
      <top style="hair"/>
      <bottom style="thin"/>
      <diagonal style="thin"/>
    </border>
    <border diagonalUp="1">
      <left style="hair"/>
      <right style="thin"/>
      <top style="double"/>
      <bottom style="hair"/>
      <diagonal style="thin"/>
    </border>
    <border diagonalUp="1">
      <left style="hair"/>
      <right style="thin"/>
      <top style="hair"/>
      <bottom style="hair"/>
      <diagonal style="thin"/>
    </border>
    <border diagonalUp="1">
      <left style="hair"/>
      <right style="thin"/>
      <top style="hair"/>
      <bottom style="thin"/>
      <diagonal style="thin"/>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hair"/>
      <diagonal style="thin"/>
    </border>
    <border diagonalUp="1">
      <left>
        <color indexed="63"/>
      </left>
      <right style="thin"/>
      <top style="hair"/>
      <bottom style="hair"/>
      <diagonal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0" fontId="2" fillId="24" borderId="34" xfId="0" applyFont="1" applyFill="1" applyBorder="1" applyAlignment="1">
      <alignment vertical="center" shrinkToFit="1"/>
    </xf>
    <xf numFmtId="0" fontId="2" fillId="24" borderId="35" xfId="0" applyFont="1" applyFill="1" applyBorder="1" applyAlignment="1">
      <alignment vertical="center" shrinkToFit="1"/>
    </xf>
    <xf numFmtId="0" fontId="2" fillId="24" borderId="40" xfId="0" applyFont="1" applyFill="1" applyBorder="1" applyAlignment="1">
      <alignment vertical="center" shrinkToFit="1"/>
    </xf>
    <xf numFmtId="176" fontId="2" fillId="24" borderId="23"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83" fontId="2" fillId="24" borderId="43" xfId="0" applyNumberFormat="1" applyFont="1" applyFill="1" applyBorder="1" applyAlignment="1">
      <alignment horizontal="center" vertical="center" shrinkToFit="1"/>
    </xf>
    <xf numFmtId="183" fontId="2" fillId="24" borderId="23" xfId="0" applyNumberFormat="1" applyFont="1" applyFill="1" applyBorder="1" applyAlignment="1">
      <alignment horizontal="center" vertical="center" shrinkToFit="1"/>
    </xf>
    <xf numFmtId="179" fontId="2" fillId="24" borderId="49"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79" fontId="2" fillId="24" borderId="52" xfId="0" applyNumberFormat="1" applyFont="1" applyFill="1" applyBorder="1" applyAlignment="1">
      <alignment horizontal="center" vertical="center" shrinkToFit="1"/>
    </xf>
    <xf numFmtId="179" fontId="2" fillId="24" borderId="53" xfId="0" applyNumberFormat="1" applyFont="1" applyFill="1" applyBorder="1" applyAlignment="1">
      <alignment horizontal="center" vertical="center" shrinkToFit="1"/>
    </xf>
    <xf numFmtId="179" fontId="2" fillId="24" borderId="54" xfId="0" applyNumberFormat="1" applyFont="1" applyFill="1" applyBorder="1" applyAlignment="1">
      <alignment horizontal="center" vertical="center" shrinkToFit="1"/>
    </xf>
    <xf numFmtId="179" fontId="2" fillId="24" borderId="55" xfId="0" applyNumberFormat="1" applyFont="1" applyFill="1" applyBorder="1" applyAlignment="1">
      <alignment horizontal="center" vertical="center" shrinkToFit="1"/>
    </xf>
    <xf numFmtId="179" fontId="2" fillId="24" borderId="56"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4" xfId="0" applyFont="1" applyFill="1" applyBorder="1" applyAlignment="1">
      <alignment horizontal="center" vertical="center" wrapText="1"/>
    </xf>
    <xf numFmtId="0" fontId="1" fillId="25" borderId="73" xfId="0" applyFont="1" applyFill="1" applyBorder="1" applyAlignment="1">
      <alignment horizontal="center" vertical="center" wrapText="1"/>
    </xf>
    <xf numFmtId="0" fontId="1" fillId="25" borderId="74" xfId="0" applyFont="1" applyFill="1" applyBorder="1" applyAlignment="1">
      <alignment horizontal="center" vertical="center" wrapText="1"/>
    </xf>
    <xf numFmtId="0" fontId="2" fillId="25" borderId="73" xfId="0" applyFont="1" applyFill="1" applyBorder="1" applyAlignment="1">
      <alignment horizontal="center" vertical="center"/>
    </xf>
    <xf numFmtId="0" fontId="1" fillId="25" borderId="74" xfId="0" applyFont="1" applyFill="1" applyBorder="1" applyAlignment="1">
      <alignment horizontal="center" vertical="center"/>
    </xf>
    <xf numFmtId="0" fontId="2" fillId="25" borderId="67" xfId="0" applyFont="1" applyFill="1" applyBorder="1" applyAlignment="1">
      <alignment horizontal="center" vertical="center" shrinkToFit="1"/>
    </xf>
    <xf numFmtId="0" fontId="2" fillId="25"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71</v>
      </c>
    </row>
    <row r="4" spans="1:10" ht="21" customHeight="1" thickBot="1">
      <c r="A4" s="7" t="s">
        <v>70</v>
      </c>
      <c r="B4" s="10"/>
      <c r="G4" s="38" t="s">
        <v>50</v>
      </c>
      <c r="H4" s="39" t="s">
        <v>51</v>
      </c>
      <c r="I4" s="8" t="s">
        <v>52</v>
      </c>
      <c r="J4" s="11" t="s">
        <v>53</v>
      </c>
    </row>
    <row r="5" spans="7:10" ht="13.5" customHeight="1" thickTop="1">
      <c r="G5" s="12">
        <v>3516147</v>
      </c>
      <c r="H5" s="13">
        <v>1478920</v>
      </c>
      <c r="I5" s="14">
        <v>267503</v>
      </c>
      <c r="J5" s="15">
        <f>SUM(G5:I5)</f>
        <v>5262570</v>
      </c>
    </row>
    <row r="6" ht="14.25">
      <c r="A6" s="6" t="s">
        <v>2</v>
      </c>
    </row>
    <row r="7" spans="8:9" ht="10.5">
      <c r="H7" s="3" t="s">
        <v>71</v>
      </c>
      <c r="I7" s="3"/>
    </row>
    <row r="8" spans="1:8" ht="13.5" customHeight="1">
      <c r="A8" s="110" t="s">
        <v>0</v>
      </c>
      <c r="B8" s="118" t="s">
        <v>3</v>
      </c>
      <c r="C8" s="122" t="s">
        <v>4</v>
      </c>
      <c r="D8" s="122" t="s">
        <v>5</v>
      </c>
      <c r="E8" s="122" t="s">
        <v>6</v>
      </c>
      <c r="F8" s="116" t="s">
        <v>54</v>
      </c>
      <c r="G8" s="122" t="s">
        <v>7</v>
      </c>
      <c r="H8" s="112" t="s">
        <v>8</v>
      </c>
    </row>
    <row r="9" spans="1:8" ht="13.5" customHeight="1" thickBot="1">
      <c r="A9" s="111"/>
      <c r="B9" s="115"/>
      <c r="C9" s="117"/>
      <c r="D9" s="117"/>
      <c r="E9" s="117"/>
      <c r="F9" s="119"/>
      <c r="G9" s="117"/>
      <c r="H9" s="113"/>
    </row>
    <row r="10" spans="1:8" ht="13.5" customHeight="1" thickTop="1">
      <c r="A10" s="83" t="s">
        <v>9</v>
      </c>
      <c r="B10" s="16">
        <v>8801028</v>
      </c>
      <c r="C10" s="17">
        <v>8297846</v>
      </c>
      <c r="D10" s="17">
        <f>B10-C10</f>
        <v>503182</v>
      </c>
      <c r="E10" s="17">
        <v>392566</v>
      </c>
      <c r="F10" s="17">
        <v>91750</v>
      </c>
      <c r="G10" s="17">
        <v>10399885</v>
      </c>
      <c r="H10" s="18"/>
    </row>
    <row r="11" spans="1:8" ht="13.5" customHeight="1">
      <c r="A11" s="40" t="s">
        <v>1</v>
      </c>
      <c r="B11" s="26">
        <f>SUM(B10)</f>
        <v>8801028</v>
      </c>
      <c r="C11" s="27">
        <f>SUM(C10)</f>
        <v>8297846</v>
      </c>
      <c r="D11" s="27">
        <f>SUM(D10)</f>
        <v>503182</v>
      </c>
      <c r="E11" s="27">
        <f>SUM(E10)</f>
        <v>392566</v>
      </c>
      <c r="F11" s="76"/>
      <c r="G11" s="27">
        <f>SUM(G10)</f>
        <v>10399885</v>
      </c>
      <c r="H11" s="34"/>
    </row>
    <row r="12" spans="1:8" ht="13.5" customHeight="1">
      <c r="A12" s="79" t="s">
        <v>69</v>
      </c>
      <c r="B12" s="77"/>
      <c r="C12" s="77"/>
      <c r="D12" s="77"/>
      <c r="E12" s="77"/>
      <c r="F12" s="77"/>
      <c r="G12" s="77"/>
      <c r="H12" s="78"/>
    </row>
    <row r="13" ht="9.75" customHeight="1"/>
    <row r="14" ht="14.25">
      <c r="A14" s="6" t="s">
        <v>10</v>
      </c>
    </row>
    <row r="15" spans="9:12" ht="10.5">
      <c r="I15" s="3" t="s">
        <v>71</v>
      </c>
      <c r="K15" s="3"/>
      <c r="L15" s="3"/>
    </row>
    <row r="16" spans="1:9" ht="13.5" customHeight="1">
      <c r="A16" s="110" t="s">
        <v>0</v>
      </c>
      <c r="B16" s="114" t="s">
        <v>42</v>
      </c>
      <c r="C16" s="116" t="s">
        <v>43</v>
      </c>
      <c r="D16" s="116" t="s">
        <v>44</v>
      </c>
      <c r="E16" s="120" t="s">
        <v>45</v>
      </c>
      <c r="F16" s="116" t="s">
        <v>54</v>
      </c>
      <c r="G16" s="116" t="s">
        <v>11</v>
      </c>
      <c r="H16" s="120" t="s">
        <v>40</v>
      </c>
      <c r="I16" s="112" t="s">
        <v>8</v>
      </c>
    </row>
    <row r="17" spans="1:9" ht="13.5" customHeight="1" thickBot="1">
      <c r="A17" s="111"/>
      <c r="B17" s="115"/>
      <c r="C17" s="117"/>
      <c r="D17" s="117"/>
      <c r="E17" s="123"/>
      <c r="F17" s="119"/>
      <c r="G17" s="119"/>
      <c r="H17" s="121"/>
      <c r="I17" s="113"/>
    </row>
    <row r="18" spans="1:9" ht="13.5" customHeight="1" thickTop="1">
      <c r="A18" s="83" t="s">
        <v>72</v>
      </c>
      <c r="B18" s="19">
        <v>727789</v>
      </c>
      <c r="C18" s="20">
        <v>690630</v>
      </c>
      <c r="D18" s="20">
        <f aca="true" t="shared" si="0" ref="D18:D23">B18-C18</f>
        <v>37159</v>
      </c>
      <c r="E18" s="20">
        <v>245234</v>
      </c>
      <c r="F18" s="20">
        <v>3805</v>
      </c>
      <c r="G18" s="20">
        <v>1474650</v>
      </c>
      <c r="H18" s="20">
        <v>0</v>
      </c>
      <c r="I18" s="21" t="s">
        <v>79</v>
      </c>
    </row>
    <row r="19" spans="1:9" ht="13.5" customHeight="1">
      <c r="A19" s="84" t="s">
        <v>73</v>
      </c>
      <c r="B19" s="22">
        <v>1716115</v>
      </c>
      <c r="C19" s="23">
        <v>1716115</v>
      </c>
      <c r="D19" s="23">
        <f t="shared" si="0"/>
        <v>0</v>
      </c>
      <c r="E19" s="23">
        <v>0</v>
      </c>
      <c r="F19" s="23">
        <v>321590</v>
      </c>
      <c r="G19" s="23">
        <v>7486339</v>
      </c>
      <c r="H19" s="23">
        <v>6056448</v>
      </c>
      <c r="I19" s="24"/>
    </row>
    <row r="20" spans="1:9" ht="13.5" customHeight="1">
      <c r="A20" s="84" t="s">
        <v>74</v>
      </c>
      <c r="B20" s="22">
        <v>2849261</v>
      </c>
      <c r="C20" s="23">
        <v>3414965</v>
      </c>
      <c r="D20" s="23">
        <f t="shared" si="0"/>
        <v>-565704</v>
      </c>
      <c r="E20" s="23">
        <v>-565704</v>
      </c>
      <c r="F20" s="23">
        <v>274394</v>
      </c>
      <c r="G20" s="86" t="s">
        <v>78</v>
      </c>
      <c r="H20" s="86" t="s">
        <v>78</v>
      </c>
      <c r="I20" s="24"/>
    </row>
    <row r="21" spans="1:9" ht="13.5" customHeight="1">
      <c r="A21" s="84" t="s">
        <v>75</v>
      </c>
      <c r="B21" s="22">
        <v>1527955</v>
      </c>
      <c r="C21" s="23">
        <v>1501633</v>
      </c>
      <c r="D21" s="23">
        <f t="shared" si="0"/>
        <v>26322</v>
      </c>
      <c r="E21" s="23">
        <v>24979</v>
      </c>
      <c r="F21" s="23">
        <v>223336</v>
      </c>
      <c r="G21" s="86" t="s">
        <v>78</v>
      </c>
      <c r="H21" s="86" t="s">
        <v>78</v>
      </c>
      <c r="I21" s="24"/>
    </row>
    <row r="22" spans="1:9" ht="13.5" customHeight="1">
      <c r="A22" s="84" t="s">
        <v>76</v>
      </c>
      <c r="B22" s="22">
        <v>249381</v>
      </c>
      <c r="C22" s="23">
        <v>253483</v>
      </c>
      <c r="D22" s="23">
        <f t="shared" si="0"/>
        <v>-4102</v>
      </c>
      <c r="E22" s="23">
        <v>-4102</v>
      </c>
      <c r="F22" s="23">
        <v>18848</v>
      </c>
      <c r="G22" s="86" t="s">
        <v>78</v>
      </c>
      <c r="H22" s="86" t="s">
        <v>78</v>
      </c>
      <c r="I22" s="24"/>
    </row>
    <row r="23" spans="1:9" ht="13.5" customHeight="1">
      <c r="A23" s="85" t="s">
        <v>77</v>
      </c>
      <c r="B23" s="28">
        <v>258595</v>
      </c>
      <c r="C23" s="29">
        <v>257549</v>
      </c>
      <c r="D23" s="23">
        <f t="shared" si="0"/>
        <v>1046</v>
      </c>
      <c r="E23" s="29">
        <v>1046</v>
      </c>
      <c r="F23" s="29">
        <v>47270</v>
      </c>
      <c r="G23" s="87" t="s">
        <v>78</v>
      </c>
      <c r="H23" s="87" t="s">
        <v>78</v>
      </c>
      <c r="I23" s="30"/>
    </row>
    <row r="24" spans="1:9" ht="13.5" customHeight="1">
      <c r="A24" s="40" t="s">
        <v>14</v>
      </c>
      <c r="B24" s="41"/>
      <c r="C24" s="42"/>
      <c r="D24" s="42"/>
      <c r="E24" s="31">
        <f>SUM(E18:E23)</f>
        <v>-298547</v>
      </c>
      <c r="F24" s="33"/>
      <c r="G24" s="31">
        <f>SUM(G18:G23)</f>
        <v>8960989</v>
      </c>
      <c r="H24" s="31">
        <f>SUM(H18:H23)</f>
        <v>6056448</v>
      </c>
      <c r="I24" s="35"/>
    </row>
    <row r="25" ht="10.5">
      <c r="A25" s="1" t="s">
        <v>60</v>
      </c>
    </row>
    <row r="26" ht="10.5">
      <c r="A26" s="1" t="s">
        <v>64</v>
      </c>
    </row>
    <row r="27" ht="10.5">
      <c r="A27" s="1" t="s">
        <v>48</v>
      </c>
    </row>
    <row r="28" ht="10.5">
      <c r="A28" s="1" t="s">
        <v>47</v>
      </c>
    </row>
    <row r="29" ht="9.75" customHeight="1"/>
    <row r="30" ht="14.25">
      <c r="A30" s="6" t="s">
        <v>12</v>
      </c>
    </row>
    <row r="31" spans="9:10" ht="10.5">
      <c r="I31" s="3" t="s">
        <v>71</v>
      </c>
      <c r="J31" s="3"/>
    </row>
    <row r="32" spans="1:9" ht="13.5" customHeight="1">
      <c r="A32" s="110" t="s">
        <v>13</v>
      </c>
      <c r="B32" s="114" t="s">
        <v>42</v>
      </c>
      <c r="C32" s="116" t="s">
        <v>43</v>
      </c>
      <c r="D32" s="116" t="s">
        <v>44</v>
      </c>
      <c r="E32" s="120" t="s">
        <v>45</v>
      </c>
      <c r="F32" s="116" t="s">
        <v>54</v>
      </c>
      <c r="G32" s="116" t="s">
        <v>11</v>
      </c>
      <c r="H32" s="120" t="s">
        <v>41</v>
      </c>
      <c r="I32" s="112" t="s">
        <v>8</v>
      </c>
    </row>
    <row r="33" spans="1:9" ht="13.5" customHeight="1" thickBot="1">
      <c r="A33" s="111"/>
      <c r="B33" s="115"/>
      <c r="C33" s="117"/>
      <c r="D33" s="117"/>
      <c r="E33" s="123"/>
      <c r="F33" s="119"/>
      <c r="G33" s="119"/>
      <c r="H33" s="121"/>
      <c r="I33" s="113"/>
    </row>
    <row r="34" spans="1:9" ht="13.5" customHeight="1" thickTop="1">
      <c r="A34" s="83" t="s">
        <v>80</v>
      </c>
      <c r="B34" s="19">
        <v>395188</v>
      </c>
      <c r="C34" s="20">
        <v>381653</v>
      </c>
      <c r="D34" s="20">
        <v>13535</v>
      </c>
      <c r="E34" s="20">
        <v>13535</v>
      </c>
      <c r="F34" s="20">
        <v>34013</v>
      </c>
      <c r="G34" s="88" t="s">
        <v>78</v>
      </c>
      <c r="H34" s="88" t="s">
        <v>78</v>
      </c>
      <c r="I34" s="25" t="s">
        <v>9</v>
      </c>
    </row>
    <row r="35" spans="1:9" ht="13.5" customHeight="1">
      <c r="A35" s="84" t="s">
        <v>80</v>
      </c>
      <c r="B35" s="22">
        <f>232100+407925</f>
        <v>640025</v>
      </c>
      <c r="C35" s="23">
        <f>231953+407601</f>
        <v>639554</v>
      </c>
      <c r="D35" s="23">
        <f>147+324</f>
        <v>471</v>
      </c>
      <c r="E35" s="23">
        <f>147+324</f>
        <v>471</v>
      </c>
      <c r="F35" s="23">
        <f>48375+112339</f>
        <v>160714</v>
      </c>
      <c r="G35" s="23">
        <f>0+701940</f>
        <v>701940</v>
      </c>
      <c r="H35" s="23">
        <f>0+123541</f>
        <v>123541</v>
      </c>
      <c r="I35" s="24" t="s">
        <v>86</v>
      </c>
    </row>
    <row r="36" spans="1:9" ht="13.5" customHeight="1">
      <c r="A36" s="84" t="s">
        <v>81</v>
      </c>
      <c r="B36" s="22">
        <v>198398</v>
      </c>
      <c r="C36" s="23">
        <v>187335</v>
      </c>
      <c r="D36" s="23">
        <v>11063</v>
      </c>
      <c r="E36" s="23">
        <v>11063</v>
      </c>
      <c r="F36" s="23">
        <v>14000</v>
      </c>
      <c r="G36" s="23">
        <v>402112</v>
      </c>
      <c r="H36" s="23">
        <v>90475</v>
      </c>
      <c r="I36" s="24" t="s">
        <v>9</v>
      </c>
    </row>
    <row r="37" spans="1:9" ht="13.5" customHeight="1">
      <c r="A37" s="84" t="s">
        <v>81</v>
      </c>
      <c r="B37" s="22">
        <v>65721</v>
      </c>
      <c r="C37" s="23">
        <v>45359</v>
      </c>
      <c r="D37" s="23">
        <v>20362</v>
      </c>
      <c r="E37" s="23">
        <v>20362</v>
      </c>
      <c r="F37" s="23">
        <v>0</v>
      </c>
      <c r="G37" s="23">
        <v>69763</v>
      </c>
      <c r="H37" s="86" t="s">
        <v>78</v>
      </c>
      <c r="I37" s="24" t="s">
        <v>86</v>
      </c>
    </row>
    <row r="38" spans="1:9" ht="13.5" customHeight="1">
      <c r="A38" s="84" t="s">
        <v>82</v>
      </c>
      <c r="B38" s="22">
        <v>102565</v>
      </c>
      <c r="C38" s="23">
        <v>98299</v>
      </c>
      <c r="D38" s="23">
        <v>4266</v>
      </c>
      <c r="E38" s="23">
        <v>4266</v>
      </c>
      <c r="F38" s="23">
        <v>18240</v>
      </c>
      <c r="G38" s="23">
        <v>28714</v>
      </c>
      <c r="H38" s="23">
        <v>5082</v>
      </c>
      <c r="I38" s="24" t="s">
        <v>9</v>
      </c>
    </row>
    <row r="39" spans="1:9" ht="13.5" customHeight="1">
      <c r="A39" s="84" t="s">
        <v>83</v>
      </c>
      <c r="B39" s="22">
        <v>1648737</v>
      </c>
      <c r="C39" s="23">
        <v>1612884</v>
      </c>
      <c r="D39" s="23">
        <v>35853</v>
      </c>
      <c r="E39" s="23">
        <v>35853</v>
      </c>
      <c r="F39" s="23">
        <v>57000</v>
      </c>
      <c r="G39" s="23">
        <v>114223</v>
      </c>
      <c r="H39" s="23">
        <v>21017</v>
      </c>
      <c r="I39" s="24" t="s">
        <v>9</v>
      </c>
    </row>
    <row r="40" spans="1:9" ht="13.5" customHeight="1">
      <c r="A40" s="84" t="s">
        <v>84</v>
      </c>
      <c r="B40" s="22">
        <v>1856385</v>
      </c>
      <c r="C40" s="23">
        <v>1835141</v>
      </c>
      <c r="D40" s="23">
        <v>21244</v>
      </c>
      <c r="E40" s="23">
        <v>21244</v>
      </c>
      <c r="F40" s="23">
        <v>340664</v>
      </c>
      <c r="G40" s="86" t="s">
        <v>78</v>
      </c>
      <c r="H40" s="86" t="s">
        <v>78</v>
      </c>
      <c r="I40" s="24" t="s">
        <v>9</v>
      </c>
    </row>
    <row r="41" spans="1:9" ht="13.5" customHeight="1">
      <c r="A41" s="85" t="s">
        <v>85</v>
      </c>
      <c r="B41" s="28">
        <v>4934822</v>
      </c>
      <c r="C41" s="29">
        <v>4913892</v>
      </c>
      <c r="D41" s="29">
        <v>20930</v>
      </c>
      <c r="E41" s="29">
        <v>20930</v>
      </c>
      <c r="F41" s="29">
        <v>1512000</v>
      </c>
      <c r="G41" s="87" t="s">
        <v>78</v>
      </c>
      <c r="H41" s="87" t="s">
        <v>78</v>
      </c>
      <c r="I41" s="30" t="s">
        <v>9</v>
      </c>
    </row>
    <row r="42" spans="1:9" ht="13.5" customHeight="1">
      <c r="A42" s="40" t="s">
        <v>15</v>
      </c>
      <c r="B42" s="41"/>
      <c r="C42" s="42"/>
      <c r="D42" s="42"/>
      <c r="E42" s="31">
        <f>SUM(E34:E41)</f>
        <v>127724</v>
      </c>
      <c r="F42" s="33"/>
      <c r="G42" s="31"/>
      <c r="H42" s="31"/>
      <c r="I42" s="43"/>
    </row>
    <row r="43" ht="9.75" customHeight="1">
      <c r="A43" s="2"/>
    </row>
    <row r="44" ht="14.25">
      <c r="A44" s="6" t="s">
        <v>55</v>
      </c>
    </row>
    <row r="45" ht="10.5">
      <c r="J45" s="3" t="s">
        <v>71</v>
      </c>
    </row>
    <row r="46" spans="1:10" ht="13.5" customHeight="1">
      <c r="A46" s="124" t="s">
        <v>16</v>
      </c>
      <c r="B46" s="114" t="s">
        <v>18</v>
      </c>
      <c r="C46" s="116" t="s">
        <v>46</v>
      </c>
      <c r="D46" s="116" t="s">
        <v>19</v>
      </c>
      <c r="E46" s="116" t="s">
        <v>20</v>
      </c>
      <c r="F46" s="116" t="s">
        <v>21</v>
      </c>
      <c r="G46" s="120" t="s">
        <v>22</v>
      </c>
      <c r="H46" s="120" t="s">
        <v>23</v>
      </c>
      <c r="I46" s="120" t="s">
        <v>58</v>
      </c>
      <c r="J46" s="112" t="s">
        <v>8</v>
      </c>
    </row>
    <row r="47" spans="1:10" ht="13.5" customHeight="1" thickBot="1">
      <c r="A47" s="125"/>
      <c r="B47" s="115"/>
      <c r="C47" s="117"/>
      <c r="D47" s="117"/>
      <c r="E47" s="117"/>
      <c r="F47" s="117"/>
      <c r="G47" s="123"/>
      <c r="H47" s="123"/>
      <c r="I47" s="121"/>
      <c r="J47" s="113"/>
    </row>
    <row r="48" spans="1:10" ht="13.5" customHeight="1" thickTop="1">
      <c r="A48" s="36" t="s">
        <v>87</v>
      </c>
      <c r="B48" s="19">
        <v>-10</v>
      </c>
      <c r="C48" s="20">
        <v>305348</v>
      </c>
      <c r="D48" s="20">
        <v>5000</v>
      </c>
      <c r="E48" s="88" t="s">
        <v>78</v>
      </c>
      <c r="F48" s="20">
        <v>108884</v>
      </c>
      <c r="G48" s="20">
        <v>174000</v>
      </c>
      <c r="H48" s="88" t="s">
        <v>78</v>
      </c>
      <c r="I48" s="88" t="s">
        <v>78</v>
      </c>
      <c r="J48" s="21"/>
    </row>
    <row r="49" spans="1:10" ht="13.5" customHeight="1">
      <c r="A49" s="37" t="s">
        <v>88</v>
      </c>
      <c r="B49" s="22">
        <v>-541</v>
      </c>
      <c r="C49" s="23">
        <v>116373</v>
      </c>
      <c r="D49" s="23">
        <v>100000</v>
      </c>
      <c r="E49" s="23">
        <v>3856</v>
      </c>
      <c r="F49" s="86" t="s">
        <v>78</v>
      </c>
      <c r="G49" s="86" t="s">
        <v>78</v>
      </c>
      <c r="H49" s="86" t="s">
        <v>78</v>
      </c>
      <c r="I49" s="86" t="s">
        <v>78</v>
      </c>
      <c r="J49" s="24"/>
    </row>
    <row r="50" spans="1:10" ht="13.5" customHeight="1">
      <c r="A50" s="44" t="s">
        <v>17</v>
      </c>
      <c r="B50" s="32"/>
      <c r="C50" s="33"/>
      <c r="D50" s="31">
        <f>SUM(D48:D49)</f>
        <v>105000</v>
      </c>
      <c r="E50" s="31">
        <f>SUM(E48:E49)</f>
        <v>3856</v>
      </c>
      <c r="F50" s="31">
        <f>SUM(F48:F49)</f>
        <v>108884</v>
      </c>
      <c r="G50" s="31">
        <f>SUM(G48:G49)</f>
        <v>174000</v>
      </c>
      <c r="H50" s="99" t="s">
        <v>78</v>
      </c>
      <c r="I50" s="99" t="s">
        <v>78</v>
      </c>
      <c r="J50" s="35"/>
    </row>
    <row r="51" ht="10.5">
      <c r="A51" s="1" t="s">
        <v>61</v>
      </c>
    </row>
    <row r="52" ht="9.75" customHeight="1"/>
    <row r="53" ht="14.25">
      <c r="A53" s="6" t="s">
        <v>38</v>
      </c>
    </row>
    <row r="54" ht="10.5">
      <c r="D54" s="3" t="s">
        <v>71</v>
      </c>
    </row>
    <row r="55" spans="1:4" ht="21.75" thickBot="1">
      <c r="A55" s="45" t="s">
        <v>33</v>
      </c>
      <c r="B55" s="46" t="s">
        <v>62</v>
      </c>
      <c r="C55" s="47" t="s">
        <v>63</v>
      </c>
      <c r="D55" s="48" t="s">
        <v>49</v>
      </c>
    </row>
    <row r="56" spans="1:4" ht="13.5" customHeight="1" thickTop="1">
      <c r="A56" s="49" t="s">
        <v>34</v>
      </c>
      <c r="B56" s="19">
        <v>1626555</v>
      </c>
      <c r="C56" s="20">
        <v>1553005</v>
      </c>
      <c r="D56" s="25">
        <f>C56-B56</f>
        <v>-73550</v>
      </c>
    </row>
    <row r="57" spans="1:4" ht="13.5" customHeight="1">
      <c r="A57" s="50" t="s">
        <v>35</v>
      </c>
      <c r="B57" s="22">
        <v>185688</v>
      </c>
      <c r="C57" s="23">
        <v>241304</v>
      </c>
      <c r="D57" s="24">
        <f>C57-B57</f>
        <v>55616</v>
      </c>
    </row>
    <row r="58" spans="1:4" ht="13.5" customHeight="1">
      <c r="A58" s="51" t="s">
        <v>36</v>
      </c>
      <c r="B58" s="28">
        <v>524363</v>
      </c>
      <c r="C58" s="29">
        <v>621088</v>
      </c>
      <c r="D58" s="30">
        <f>C58-B58</f>
        <v>96725</v>
      </c>
    </row>
    <row r="59" spans="1:4" ht="13.5" customHeight="1">
      <c r="A59" s="52" t="s">
        <v>37</v>
      </c>
      <c r="B59" s="80">
        <f>SUM(B56:B58)</f>
        <v>2336606</v>
      </c>
      <c r="C59" s="31">
        <f>SUM(C56:C58)</f>
        <v>2415397</v>
      </c>
      <c r="D59" s="35">
        <f>C59-B59</f>
        <v>78791</v>
      </c>
    </row>
    <row r="60" spans="1:4" ht="10.5">
      <c r="A60" s="1" t="s">
        <v>57</v>
      </c>
      <c r="B60" s="53"/>
      <c r="C60" s="53"/>
      <c r="D60" s="53"/>
    </row>
    <row r="61" spans="1:4" ht="9.75" customHeight="1">
      <c r="A61" s="54"/>
      <c r="B61" s="53"/>
      <c r="C61" s="53"/>
      <c r="D61" s="53"/>
    </row>
    <row r="62" ht="14.25">
      <c r="A62" s="6" t="s">
        <v>56</v>
      </c>
    </row>
    <row r="63" ht="10.5" customHeight="1">
      <c r="A63" s="6"/>
    </row>
    <row r="64" spans="1:11" ht="21.75" thickBot="1">
      <c r="A64" s="45" t="s">
        <v>32</v>
      </c>
      <c r="B64" s="46" t="s">
        <v>62</v>
      </c>
      <c r="C64" s="47" t="s">
        <v>63</v>
      </c>
      <c r="D64" s="47" t="s">
        <v>49</v>
      </c>
      <c r="E64" s="55" t="s">
        <v>30</v>
      </c>
      <c r="F64" s="48" t="s">
        <v>31</v>
      </c>
      <c r="G64" s="100" t="s">
        <v>39</v>
      </c>
      <c r="H64" s="101"/>
      <c r="I64" s="46" t="s">
        <v>62</v>
      </c>
      <c r="J64" s="47" t="s">
        <v>63</v>
      </c>
      <c r="K64" s="48" t="s">
        <v>49</v>
      </c>
    </row>
    <row r="65" spans="1:11" ht="13.5" customHeight="1" thickTop="1">
      <c r="A65" s="49" t="s">
        <v>24</v>
      </c>
      <c r="B65" s="56">
        <v>4.55</v>
      </c>
      <c r="C65" s="57">
        <v>7.45</v>
      </c>
      <c r="D65" s="57">
        <f aca="true" t="shared" si="1" ref="D65:D70">C65-B65</f>
        <v>2.9000000000000004</v>
      </c>
      <c r="E65" s="58">
        <v>-14.83</v>
      </c>
      <c r="F65" s="59">
        <v>-20</v>
      </c>
      <c r="G65" s="108" t="s">
        <v>72</v>
      </c>
      <c r="H65" s="109"/>
      <c r="I65" s="91"/>
      <c r="J65" s="60" t="s">
        <v>78</v>
      </c>
      <c r="K65" s="96"/>
    </row>
    <row r="66" spans="1:11" ht="13.5" customHeight="1">
      <c r="A66" s="50" t="s">
        <v>25</v>
      </c>
      <c r="B66" s="81">
        <v>-2.57</v>
      </c>
      <c r="C66" s="61">
        <v>1.78</v>
      </c>
      <c r="D66" s="61">
        <f t="shared" si="1"/>
        <v>4.35</v>
      </c>
      <c r="E66" s="62">
        <v>-19.83</v>
      </c>
      <c r="F66" s="63">
        <v>-40</v>
      </c>
      <c r="G66" s="106" t="s">
        <v>73</v>
      </c>
      <c r="H66" s="107"/>
      <c r="I66" s="92"/>
      <c r="J66" s="64" t="s">
        <v>78</v>
      </c>
      <c r="K66" s="97"/>
    </row>
    <row r="67" spans="1:11" ht="13.5" customHeight="1">
      <c r="A67" s="50" t="s">
        <v>26</v>
      </c>
      <c r="B67" s="65">
        <v>12.4</v>
      </c>
      <c r="C67" s="64">
        <v>11</v>
      </c>
      <c r="D67" s="64">
        <f t="shared" si="1"/>
        <v>-1.4000000000000004</v>
      </c>
      <c r="E67" s="66">
        <v>25</v>
      </c>
      <c r="F67" s="67">
        <v>35</v>
      </c>
      <c r="G67" s="104"/>
      <c r="H67" s="105"/>
      <c r="I67" s="92"/>
      <c r="J67" s="94"/>
      <c r="K67" s="97"/>
    </row>
    <row r="68" spans="1:11" ht="13.5" customHeight="1">
      <c r="A68" s="50" t="s">
        <v>27</v>
      </c>
      <c r="B68" s="82">
        <v>30</v>
      </c>
      <c r="C68" s="64">
        <v>29.5</v>
      </c>
      <c r="D68" s="64">
        <f t="shared" si="1"/>
        <v>-0.5</v>
      </c>
      <c r="E68" s="66">
        <v>350</v>
      </c>
      <c r="F68" s="68"/>
      <c r="G68" s="104"/>
      <c r="H68" s="105"/>
      <c r="I68" s="92"/>
      <c r="J68" s="94"/>
      <c r="K68" s="97"/>
    </row>
    <row r="69" spans="1:11" ht="13.5" customHeight="1">
      <c r="A69" s="50" t="s">
        <v>28</v>
      </c>
      <c r="B69" s="89">
        <v>0.601</v>
      </c>
      <c r="C69" s="90">
        <v>0.631</v>
      </c>
      <c r="D69" s="61">
        <f t="shared" si="1"/>
        <v>0.030000000000000027</v>
      </c>
      <c r="E69" s="69"/>
      <c r="F69" s="70"/>
      <c r="G69" s="104"/>
      <c r="H69" s="105"/>
      <c r="I69" s="92"/>
      <c r="J69" s="94"/>
      <c r="K69" s="97"/>
    </row>
    <row r="70" spans="1:11" ht="13.5" customHeight="1">
      <c r="A70" s="71" t="s">
        <v>29</v>
      </c>
      <c r="B70" s="72">
        <v>92.3</v>
      </c>
      <c r="C70" s="73">
        <v>94</v>
      </c>
      <c r="D70" s="73">
        <f t="shared" si="1"/>
        <v>1.7000000000000028</v>
      </c>
      <c r="E70" s="74"/>
      <c r="F70" s="75"/>
      <c r="G70" s="102"/>
      <c r="H70" s="103"/>
      <c r="I70" s="93"/>
      <c r="J70" s="95"/>
      <c r="K70" s="98"/>
    </row>
    <row r="71" ht="10.5">
      <c r="A71" s="1" t="s">
        <v>67</v>
      </c>
    </row>
    <row r="72" ht="10.5">
      <c r="A72" s="1" t="s">
        <v>68</v>
      </c>
    </row>
    <row r="73" ht="10.5">
      <c r="A73" s="1" t="s">
        <v>65</v>
      </c>
    </row>
    <row r="74" ht="10.5" customHeight="1">
      <c r="A74" s="1" t="s">
        <v>66</v>
      </c>
    </row>
  </sheetData>
  <sheetProtection/>
  <mergeCells count="43">
    <mergeCell ref="A32:A33"/>
    <mergeCell ref="B32:B33"/>
    <mergeCell ref="C32:C33"/>
    <mergeCell ref="A46:A47"/>
    <mergeCell ref="B46:B47"/>
    <mergeCell ref="C46:C47"/>
    <mergeCell ref="D46:D47"/>
    <mergeCell ref="E46:E47"/>
    <mergeCell ref="H46:H47"/>
    <mergeCell ref="J46:J47"/>
    <mergeCell ref="F46:F47"/>
    <mergeCell ref="G46:G47"/>
    <mergeCell ref="I46:I47"/>
    <mergeCell ref="I16:I17"/>
    <mergeCell ref="D8:D9"/>
    <mergeCell ref="F16:F17"/>
    <mergeCell ref="H32:H33"/>
    <mergeCell ref="I32:I33"/>
    <mergeCell ref="G32:G33"/>
    <mergeCell ref="F32:F33"/>
    <mergeCell ref="D32:D33"/>
    <mergeCell ref="E32:E33"/>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64:H64"/>
    <mergeCell ref="G70:H70"/>
    <mergeCell ref="G69:H69"/>
    <mergeCell ref="G68:H68"/>
    <mergeCell ref="G67:H67"/>
    <mergeCell ref="G66:H66"/>
    <mergeCell ref="G65:H65"/>
  </mergeCells>
  <printOptions horizontalCentered="1"/>
  <pageMargins left="0.3937007874015748" right="0.3937007874015748" top="0.7086614173228347" bottom="0.31496062992125984" header="0.4330708661417323" footer="0.1968503937007874"/>
  <pageSetup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2010-03-16T03:01:43Z</cp:lastPrinted>
  <dcterms:created xsi:type="dcterms:W3CDTF">1997-01-08T22:48:59Z</dcterms:created>
  <dcterms:modified xsi:type="dcterms:W3CDTF">2010-03-23T04:49:14Z</dcterms:modified>
  <cp:category/>
  <cp:version/>
  <cp:contentType/>
  <cp:contentStatus/>
</cp:coreProperties>
</file>