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65" windowHeight="5535" activeTab="0"/>
  </bookViews>
  <sheets>
    <sheet name="総括表" sheetId="1" r:id="rId1"/>
    <sheet name="公立" sheetId="2" r:id="rId2"/>
    <sheet name="私立国立" sheetId="3" r:id="rId3"/>
  </sheets>
  <externalReferences>
    <externalReference r:id="rId6"/>
  </externalReferences>
  <definedNames>
    <definedName name="_xlnm.Print_Titles" localSheetId="1">'公立'!$1:$11</definedName>
  </definedNames>
  <calcPr fullCalcOnLoad="1"/>
</workbook>
</file>

<file path=xl/sharedStrings.xml><?xml version="1.0" encoding="utf-8"?>
<sst xmlns="http://schemas.openxmlformats.org/spreadsheetml/2006/main" count="759" uniqueCount="370">
  <si>
    <t>教</t>
  </si>
  <si>
    <t>員</t>
  </si>
  <si>
    <t>数</t>
  </si>
  <si>
    <t>職　員　数</t>
  </si>
  <si>
    <t>国</t>
  </si>
  <si>
    <t>園</t>
  </si>
  <si>
    <t>学</t>
  </si>
  <si>
    <t>園　　　　　　児　　　　　　数</t>
  </si>
  <si>
    <t>本</t>
  </si>
  <si>
    <t>務</t>
  </si>
  <si>
    <t>者</t>
  </si>
  <si>
    <t>･</t>
  </si>
  <si>
    <t>兼</t>
  </si>
  <si>
    <t>育</t>
  </si>
  <si>
    <t>事</t>
  </si>
  <si>
    <t>そ</t>
  </si>
  <si>
    <t>公</t>
  </si>
  <si>
    <t>助</t>
  </si>
  <si>
    <t>養</t>
  </si>
  <si>
    <t>講</t>
  </si>
  <si>
    <t>合</t>
  </si>
  <si>
    <t>再　掲</t>
  </si>
  <si>
    <t>補</t>
  </si>
  <si>
    <t>市　郡　名</t>
  </si>
  <si>
    <t>級</t>
  </si>
  <si>
    <t>年　　　齢　　　別</t>
  </si>
  <si>
    <t>再　　掲</t>
  </si>
  <si>
    <t>護</t>
  </si>
  <si>
    <t>職</t>
  </si>
  <si>
    <t>の</t>
  </si>
  <si>
    <t>計</t>
  </si>
  <si>
    <t>私</t>
  </si>
  <si>
    <t>諭</t>
  </si>
  <si>
    <t>休</t>
  </si>
  <si>
    <t>立</t>
  </si>
  <si>
    <t>長</t>
  </si>
  <si>
    <t>頭</t>
  </si>
  <si>
    <t>師</t>
  </si>
  <si>
    <t>児</t>
  </si>
  <si>
    <t>他</t>
  </si>
  <si>
    <t>３歳</t>
  </si>
  <si>
    <t>４歳</t>
  </si>
  <si>
    <t>５歳</t>
  </si>
  <si>
    <t>男子</t>
  </si>
  <si>
    <t>女子</t>
  </si>
  <si>
    <t>別</t>
  </si>
  <si>
    <t>男</t>
  </si>
  <si>
    <t>女</t>
  </si>
  <si>
    <t>業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</si>
  <si>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</si>
  <si>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</si>
  <si>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</si>
  <si>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</si>
  <si>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</si>
  <si>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</si>
  <si>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</si>
  <si>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</si>
  <si>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</si>
  <si>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</si>
  <si>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生　駒　郡</t>
  </si>
  <si>
    <t>磯　城　郡</t>
  </si>
  <si>
    <t>高　市　郡</t>
  </si>
  <si>
    <t>北葛城郡</t>
  </si>
  <si>
    <t>吉　野　郡</t>
  </si>
  <si>
    <t>国立</t>
  </si>
  <si>
    <t>全　　県　　計</t>
  </si>
  <si>
    <t>市</t>
  </si>
  <si>
    <t>町</t>
  </si>
  <si>
    <t>　　　園　　　　名</t>
  </si>
  <si>
    <t>村</t>
  </si>
  <si>
    <t>名</t>
  </si>
  <si>
    <t>飛　　　　　　鳥</t>
  </si>
  <si>
    <t>鼓　　　　　　阪</t>
  </si>
  <si>
    <t>済　　　　　　美</t>
  </si>
  <si>
    <t>佐　　　　　　保</t>
  </si>
  <si>
    <t>大　　　　　　宮</t>
  </si>
  <si>
    <t>都　　　　　　跡</t>
  </si>
  <si>
    <t>東　　　　　　市</t>
  </si>
  <si>
    <t>平　　　　　　城</t>
  </si>
  <si>
    <t>奈</t>
  </si>
  <si>
    <t>大　　 安　　寺</t>
  </si>
  <si>
    <t>明　　　　　　治</t>
  </si>
  <si>
    <t>富　　 雄　　南</t>
  </si>
  <si>
    <t>富　 　雄　　北</t>
  </si>
  <si>
    <t>伏　　　　　　見</t>
  </si>
  <si>
    <t>あ　や　め　池</t>
  </si>
  <si>
    <t>精　　　　　　華</t>
  </si>
  <si>
    <t>狭　　　　　　川</t>
  </si>
  <si>
    <t>大　   柳　　生</t>
  </si>
  <si>
    <t>鶴　　　　　　舞</t>
  </si>
  <si>
    <t>田　　　　　　原</t>
  </si>
  <si>
    <t>良</t>
  </si>
  <si>
    <t>鳥　　　　　　見</t>
  </si>
  <si>
    <t>登　美　ヶ　丘</t>
  </si>
  <si>
    <t>青　　　　　　和</t>
  </si>
  <si>
    <t>六　　　　　　条</t>
  </si>
  <si>
    <t>右　　　　　　京</t>
  </si>
  <si>
    <t>東 登 美 ヶ 丘</t>
  </si>
  <si>
    <t>二　　　　　　名</t>
  </si>
  <si>
    <t>西　大　寺　北</t>
  </si>
  <si>
    <t>辰　　　　　　市</t>
  </si>
  <si>
    <t>富　雄　第　三</t>
  </si>
  <si>
    <t>帯　　　　　　解</t>
  </si>
  <si>
    <t>佐　　　　　　紀</t>
  </si>
  <si>
    <t>平　 　城　　西</t>
  </si>
  <si>
    <t>神　　　　　　功</t>
  </si>
  <si>
    <t>大　安　寺　西</t>
  </si>
  <si>
    <t>三　　　　　　碓</t>
  </si>
  <si>
    <t>朱　　　　　　雀</t>
  </si>
  <si>
    <t>伏　　 見　　南</t>
  </si>
  <si>
    <t>鼓　 　阪　　北</t>
  </si>
  <si>
    <t>佐　 　保　　台</t>
  </si>
  <si>
    <t>左　　　　　　京</t>
  </si>
  <si>
    <t>大</t>
  </si>
  <si>
    <t>高</t>
  </si>
  <si>
    <t>郡　 　山　　南</t>
  </si>
  <si>
    <t>矢　　　　　　田</t>
  </si>
  <si>
    <t>昭　　　　　　和</t>
  </si>
  <si>
    <t>治　　　　　　道</t>
  </si>
  <si>
    <t>片　　　　　　桐</t>
  </si>
  <si>
    <t>平　　　　　　和</t>
  </si>
  <si>
    <t>郡　 　山　　北</t>
  </si>
  <si>
    <t>片 　　桐　　西</t>
  </si>
  <si>
    <t>郡　　 山　　西</t>
  </si>
  <si>
    <t>矢　   田　　南</t>
  </si>
  <si>
    <t>丹　 　波　　市</t>
  </si>
  <si>
    <t>櫟　　　　　　本</t>
  </si>
  <si>
    <t>天</t>
  </si>
  <si>
    <t>二　 　階　　堂</t>
  </si>
  <si>
    <t>井　　 戸　　堂</t>
  </si>
  <si>
    <t>前　　　　　　栽</t>
  </si>
  <si>
    <t>理</t>
  </si>
  <si>
    <t>朝　　　　　　和</t>
  </si>
  <si>
    <t>福　　　　　　住</t>
  </si>
  <si>
    <t>柳　　　　　　本</t>
  </si>
  <si>
    <t>山　　の　　辺</t>
  </si>
  <si>
    <t>畝　 　傍　　南</t>
  </si>
  <si>
    <t>畝　   傍　　北</t>
  </si>
  <si>
    <t>晩　　　　　　成</t>
  </si>
  <si>
    <t>橿</t>
  </si>
  <si>
    <t>今　　　　　　井</t>
  </si>
  <si>
    <t>真　　　　　　菅</t>
  </si>
  <si>
    <t>金　　　　　　橋</t>
  </si>
  <si>
    <t>香　　 久　　山</t>
  </si>
  <si>
    <t>鴨　　　　　　公</t>
  </si>
  <si>
    <t>原</t>
  </si>
  <si>
    <t>新　　　　　　沢</t>
  </si>
  <si>
    <t>耳　　　　　　成</t>
  </si>
  <si>
    <t>真　 　菅　　北</t>
  </si>
  <si>
    <t>耳　 　成　　南</t>
  </si>
  <si>
    <t>畝　 　傍　　東</t>
  </si>
  <si>
    <t>耳　 　成　　西</t>
  </si>
  <si>
    <t>纏　　　　　　向</t>
  </si>
  <si>
    <t>桜</t>
  </si>
  <si>
    <t>三　　　　　　輪</t>
  </si>
  <si>
    <t>織　　　　　　田</t>
  </si>
  <si>
    <t>井</t>
  </si>
  <si>
    <t>桜　　 井　　西</t>
  </si>
  <si>
    <t>桜　　 井　　南</t>
  </si>
  <si>
    <t>五</t>
  </si>
  <si>
    <t>條</t>
  </si>
  <si>
    <t>五　　　　　　條</t>
  </si>
  <si>
    <t>御</t>
  </si>
  <si>
    <t>御　　　　　　所</t>
  </si>
  <si>
    <t>大　　　　　　正</t>
  </si>
  <si>
    <t>所</t>
  </si>
  <si>
    <t>秋　　　　　　津</t>
  </si>
  <si>
    <t>葛</t>
  </si>
  <si>
    <t>高　　　　　　山</t>
  </si>
  <si>
    <t>な  　ば　 　た</t>
  </si>
  <si>
    <t>生</t>
  </si>
  <si>
    <t>生　　 駒　　台</t>
  </si>
  <si>
    <t>南</t>
  </si>
  <si>
    <t>生　　　　　　駒</t>
  </si>
  <si>
    <t>駒</t>
  </si>
  <si>
    <t>俵　　　　　　口</t>
  </si>
  <si>
    <t>あ　す　か　野</t>
  </si>
  <si>
    <t>桜　 　ヶ　　丘</t>
  </si>
  <si>
    <t>壱　　　　　　分</t>
  </si>
  <si>
    <t>下　　　　　　田</t>
  </si>
  <si>
    <t>香</t>
  </si>
  <si>
    <t>五　 　位　　堂</t>
  </si>
  <si>
    <t>二　　　　　　上</t>
  </si>
  <si>
    <t>志　　 都　　美</t>
  </si>
  <si>
    <t>芝</t>
  </si>
  <si>
    <t>関　　　　　　屋</t>
  </si>
  <si>
    <t>三　　　　　　和</t>
  </si>
  <si>
    <t>真 美 ヶ 丘 東</t>
  </si>
  <si>
    <t>鎌　　　　　　田</t>
  </si>
  <si>
    <t>平</t>
  </si>
  <si>
    <t>群</t>
  </si>
  <si>
    <t>平　　　　　　群</t>
  </si>
  <si>
    <t>三</t>
  </si>
  <si>
    <t>郷</t>
  </si>
  <si>
    <t>南　　　　　　畑</t>
  </si>
  <si>
    <t>斑</t>
  </si>
  <si>
    <t>斑　　　　　　鳩</t>
  </si>
  <si>
    <t>鳩</t>
  </si>
  <si>
    <t>斑　　 鳩　　西</t>
  </si>
  <si>
    <t>斑　 　鳩　　東</t>
  </si>
  <si>
    <t>川</t>
  </si>
  <si>
    <t>西</t>
  </si>
  <si>
    <t>川　　　　　　西</t>
  </si>
  <si>
    <t>宅</t>
  </si>
  <si>
    <t>三　　　　　　宅</t>
  </si>
  <si>
    <t>田　 　原　　本</t>
  </si>
  <si>
    <t>平　　　　　　野</t>
  </si>
  <si>
    <t>東</t>
  </si>
  <si>
    <t>北</t>
  </si>
  <si>
    <t>陀</t>
  </si>
  <si>
    <t>高　　　　　　取</t>
  </si>
  <si>
    <t>取</t>
  </si>
  <si>
    <t>育　　　　　　成</t>
  </si>
  <si>
    <t>明</t>
  </si>
  <si>
    <t>日</t>
  </si>
  <si>
    <t>明　 　日　　香</t>
  </si>
  <si>
    <t>新　庄　小　附</t>
  </si>
  <si>
    <t>忍　海　小　附</t>
  </si>
  <si>
    <t>新 庄 北 小 附</t>
  </si>
  <si>
    <t>當　麻　小　附</t>
  </si>
  <si>
    <t>磐　城　小　附</t>
  </si>
  <si>
    <t>上</t>
  </si>
  <si>
    <t>牧</t>
  </si>
  <si>
    <t>上　　　　　　牧</t>
  </si>
  <si>
    <t>王</t>
  </si>
  <si>
    <t>王　　　　　　寺</t>
  </si>
  <si>
    <t>寺</t>
  </si>
  <si>
    <t>王　 　寺　　北</t>
  </si>
  <si>
    <t>王　 　寺　　南</t>
  </si>
  <si>
    <t>広　　陵　　西</t>
  </si>
  <si>
    <t>広</t>
  </si>
  <si>
    <t>広陵西第二</t>
  </si>
  <si>
    <t>広　　陵　　東</t>
  </si>
  <si>
    <t>陵</t>
  </si>
  <si>
    <t>広　　陵　　北</t>
  </si>
  <si>
    <t>真美ヶ丘第一小附</t>
  </si>
  <si>
    <t>真美ヶ丘第二小附</t>
  </si>
  <si>
    <t>河</t>
  </si>
  <si>
    <t>河　　　　　　合</t>
  </si>
  <si>
    <t>吉</t>
  </si>
  <si>
    <t>吉　　　　　　野</t>
  </si>
  <si>
    <t>野</t>
  </si>
  <si>
    <t>大　　　　　　淀</t>
  </si>
  <si>
    <t>西　　　　　　部</t>
  </si>
  <si>
    <t>淀</t>
  </si>
  <si>
    <t>東　　　　　　部</t>
  </si>
  <si>
    <t>下</t>
  </si>
  <si>
    <t>下　　　　　　市</t>
  </si>
  <si>
    <t>阿　　 知 　 賀</t>
  </si>
  <si>
    <t>丹　　　　　　生</t>
  </si>
  <si>
    <t>下　 　市 　 南</t>
  </si>
  <si>
    <t>黒</t>
  </si>
  <si>
    <t>滝</t>
  </si>
  <si>
    <t>黒　　　　　　滝</t>
  </si>
  <si>
    <t>賀　　 名 　 生</t>
  </si>
  <si>
    <t>白　   銀 　 北</t>
  </si>
  <si>
    <t>天　　　　　　川</t>
  </si>
  <si>
    <t>公　　　立　　　計</t>
  </si>
  <si>
    <t>園　　名</t>
  </si>
  <si>
    <t>奈 良 育 英</t>
  </si>
  <si>
    <t>奈良保育学院付属</t>
  </si>
  <si>
    <t>帝   塚   山</t>
  </si>
  <si>
    <t>東大寺学園</t>
  </si>
  <si>
    <t>奈良大学付属</t>
  </si>
  <si>
    <t>登美ヶ丘カトリック</t>
  </si>
  <si>
    <t>学園前ネオポリス</t>
  </si>
  <si>
    <t>西   大   寺</t>
  </si>
  <si>
    <t>親         愛</t>
  </si>
  <si>
    <t>奈良カトリック</t>
  </si>
  <si>
    <t>い さ  が わ</t>
  </si>
  <si>
    <t>愛         染</t>
  </si>
  <si>
    <t>ひ   か   り</t>
  </si>
  <si>
    <t>愛         恵</t>
  </si>
  <si>
    <t>高田カトリック</t>
  </si>
  <si>
    <t>大和郡山カトリック</t>
  </si>
  <si>
    <t>天         理</t>
  </si>
  <si>
    <t>聖         心</t>
  </si>
  <si>
    <t>常         盤</t>
  </si>
  <si>
    <t>の   ぞ   み</t>
  </si>
  <si>
    <t>く ち  な し</t>
  </si>
  <si>
    <t>育        成</t>
  </si>
  <si>
    <t>さ    く    ら</t>
  </si>
  <si>
    <t>御所市</t>
  </si>
  <si>
    <t>葛カトリック</t>
  </si>
  <si>
    <t>エ ン ゼ ル</t>
  </si>
  <si>
    <t>奈良佐保短大附生駒</t>
  </si>
  <si>
    <t>白   百   合</t>
  </si>
  <si>
    <t>ハ   ル   ナ</t>
  </si>
  <si>
    <t>せ   い   か</t>
  </si>
  <si>
    <t>平群町</t>
  </si>
  <si>
    <t>平   群   北</t>
  </si>
  <si>
    <t>信         貴</t>
  </si>
  <si>
    <t>愛   の   園</t>
  </si>
  <si>
    <t>斑鳩町</t>
  </si>
  <si>
    <t>法   隆   寺</t>
  </si>
  <si>
    <t>安堵町</t>
  </si>
  <si>
    <t>大         道</t>
  </si>
  <si>
    <t>奈良文化女短付属</t>
  </si>
  <si>
    <t>上牧町</t>
  </si>
  <si>
    <t>片   岡   台</t>
  </si>
  <si>
    <t>河合町</t>
  </si>
  <si>
    <t>西大和双葉</t>
  </si>
  <si>
    <t>大淀町</t>
  </si>
  <si>
    <t>北         野</t>
  </si>
  <si>
    <t>私　　　　　立　　　　　計</t>
  </si>
  <si>
    <t>奈良女子大附属</t>
  </si>
  <si>
    <t>奈良教育大附属</t>
  </si>
  <si>
    <t>国　　　　　立　　　　　計</t>
  </si>
  <si>
    <t>園</t>
  </si>
  <si>
    <t>わ　　 か　　ば</t>
  </si>
  <si>
    <t>畿央大学付属</t>
  </si>
  <si>
    <t>安　　　　　　倍</t>
  </si>
  <si>
    <t>栄</t>
  </si>
  <si>
    <t>養</t>
  </si>
  <si>
    <t>教</t>
  </si>
  <si>
    <t>市</t>
  </si>
  <si>
    <t>計</t>
  </si>
  <si>
    <t>葛</t>
  </si>
  <si>
    <t>城</t>
  </si>
  <si>
    <t>葛　城　市</t>
  </si>
  <si>
    <t>養</t>
  </si>
  <si>
    <t>教</t>
  </si>
  <si>
    <t>旭　 　ヶ　 　丘</t>
  </si>
  <si>
    <t>休園</t>
  </si>
  <si>
    <t>３　幼稚園(学校基本数総括表)　</t>
  </si>
  <si>
    <t>３　幼稚園（公立一覧表）</t>
  </si>
  <si>
    <t>３　幼稚園（私立・国立一覧表）</t>
  </si>
  <si>
    <t>榛 　　原 　　西</t>
  </si>
  <si>
    <t>榛　　 原　　 東</t>
  </si>
  <si>
    <t>宇</t>
  </si>
  <si>
    <t>大　　 宇 　　陀</t>
  </si>
  <si>
    <t>榛　　　　　 　原</t>
  </si>
  <si>
    <t>室　　　　　　 生</t>
  </si>
  <si>
    <t>宇　陀　市</t>
  </si>
  <si>
    <t>筒　　　　　　井</t>
  </si>
  <si>
    <t>　　土　　　　　　庫　　</t>
  </si>
  <si>
    <t>　　浮　　　　　　孔　　</t>
  </si>
  <si>
    <t>　　磐　　　　　　園　　</t>
  </si>
  <si>
    <t>　　菅　　　　　　原　　</t>
  </si>
  <si>
    <t>　　陵　　　　　　西　　</t>
  </si>
  <si>
    <t xml:space="preserve">　浮 　 孔　　 西  </t>
  </si>
  <si>
    <t>片　　　　　　塩</t>
  </si>
  <si>
    <t>高　　　　　　田</t>
  </si>
  <si>
    <t>副</t>
  </si>
  <si>
    <t>長</t>
  </si>
  <si>
    <t>主</t>
  </si>
  <si>
    <t>幹</t>
  </si>
  <si>
    <t>諭</t>
  </si>
  <si>
    <t>指</t>
  </si>
  <si>
    <t>導</t>
  </si>
  <si>
    <t>東　 　吉　　野</t>
  </si>
  <si>
    <t>　</t>
  </si>
  <si>
    <t xml:space="preserve"> </t>
  </si>
  <si>
    <t>カ　　レ　　ス</t>
  </si>
  <si>
    <t>奈良学園</t>
  </si>
  <si>
    <t xml:space="preserve"> </t>
  </si>
  <si>
    <t>平成２０年５月１日現在</t>
  </si>
  <si>
    <t>平成２０年５月１日現在</t>
  </si>
  <si>
    <t xml:space="preserve">   白　           橿</t>
  </si>
  <si>
    <t>天</t>
  </si>
  <si>
    <t>大 和 郡 山 市</t>
  </si>
  <si>
    <t>生</t>
  </si>
  <si>
    <t>町</t>
  </si>
  <si>
    <t>田原本町</t>
  </si>
  <si>
    <t>公</t>
  </si>
  <si>
    <t>立</t>
  </si>
  <si>
    <t>良</t>
  </si>
  <si>
    <t>天理市</t>
  </si>
  <si>
    <t>井</t>
  </si>
  <si>
    <t>大 和 高 田 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</si>
</sst>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thin"/>
      <bottom style="medium"/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38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0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7" xfId="0" applyBorder="1" applyAlignment="1">
      <alignment horizontal="centerContinuous"/>
    </xf>
    <xf numFmtId="38" fontId="0" fillId="0" borderId="48" xfId="17" applyBorder="1" applyAlignment="1">
      <alignment/>
    </xf>
    <xf numFmtId="0" fontId="0" fillId="0" borderId="2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8" xfId="0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49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50" xfId="0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50" xfId="0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35" xfId="17" applyBorder="1" applyAlignment="1">
      <alignment/>
    </xf>
    <xf numFmtId="0" fontId="0" fillId="0" borderId="31" xfId="0" applyBorder="1" applyAlignment="1">
      <alignment horizontal="center"/>
    </xf>
    <xf numFmtId="0" fontId="7" fillId="0" borderId="0" xfId="0" applyFont="1" applyAlignment="1">
      <alignment/>
    </xf>
    <xf numFmtId="38" fontId="0" fillId="0" borderId="9" xfId="17" applyBorder="1" applyAlignment="1">
      <alignment/>
    </xf>
    <xf numFmtId="38" fontId="0" fillId="0" borderId="6" xfId="17" applyBorder="1" applyAlignment="1">
      <alignment/>
    </xf>
    <xf numFmtId="38" fontId="0" fillId="0" borderId="51" xfId="17" applyBorder="1" applyAlignment="1">
      <alignment/>
    </xf>
    <xf numFmtId="38" fontId="0" fillId="0" borderId="52" xfId="17" applyBorder="1" applyAlignment="1">
      <alignment/>
    </xf>
    <xf numFmtId="38" fontId="0" fillId="0" borderId="2" xfId="17" applyBorder="1" applyAlignment="1">
      <alignment/>
    </xf>
    <xf numFmtId="38" fontId="0" fillId="0" borderId="24" xfId="17" applyBorder="1" applyAlignment="1">
      <alignment/>
    </xf>
    <xf numFmtId="38" fontId="0" fillId="0" borderId="10" xfId="17" applyBorder="1" applyAlignment="1">
      <alignment/>
    </xf>
    <xf numFmtId="38" fontId="0" fillId="0" borderId="7" xfId="17" applyBorder="1" applyAlignment="1">
      <alignment/>
    </xf>
    <xf numFmtId="38" fontId="0" fillId="0" borderId="53" xfId="17" applyBorder="1" applyAlignment="1">
      <alignment/>
    </xf>
    <xf numFmtId="38" fontId="0" fillId="0" borderId="4" xfId="17" applyBorder="1" applyAlignment="1">
      <alignment/>
    </xf>
    <xf numFmtId="38" fontId="0" fillId="0" borderId="11" xfId="17" applyBorder="1" applyAlignment="1">
      <alignment/>
    </xf>
    <xf numFmtId="38" fontId="0" fillId="0" borderId="8" xfId="17" applyBorder="1" applyAlignment="1">
      <alignment/>
    </xf>
    <xf numFmtId="38" fontId="0" fillId="0" borderId="25" xfId="17" applyBorder="1" applyAlignment="1">
      <alignment/>
    </xf>
    <xf numFmtId="38" fontId="0" fillId="0" borderId="45" xfId="17" applyBorder="1" applyAlignment="1">
      <alignment/>
    </xf>
    <xf numFmtId="38" fontId="0" fillId="0" borderId="5" xfId="17" applyBorder="1" applyAlignment="1">
      <alignment/>
    </xf>
    <xf numFmtId="38" fontId="0" fillId="0" borderId="54" xfId="17" applyBorder="1" applyAlignment="1">
      <alignment/>
    </xf>
    <xf numFmtId="38" fontId="0" fillId="0" borderId="55" xfId="17" applyBorder="1" applyAlignment="1">
      <alignment/>
    </xf>
    <xf numFmtId="38" fontId="0" fillId="0" borderId="0" xfId="17" applyAlignment="1">
      <alignment/>
    </xf>
    <xf numFmtId="38" fontId="0" fillId="0" borderId="41" xfId="17" applyBorder="1" applyAlignment="1">
      <alignment/>
    </xf>
    <xf numFmtId="38" fontId="0" fillId="0" borderId="35" xfId="17" applyBorder="1" applyAlignment="1">
      <alignment/>
    </xf>
    <xf numFmtId="38" fontId="0" fillId="0" borderId="48" xfId="17" applyBorder="1" applyAlignment="1">
      <alignment/>
    </xf>
    <xf numFmtId="38" fontId="0" fillId="0" borderId="56" xfId="17" applyBorder="1" applyAlignment="1">
      <alignment/>
    </xf>
    <xf numFmtId="38" fontId="0" fillId="0" borderId="57" xfId="17" applyBorder="1" applyAlignment="1">
      <alignment/>
    </xf>
    <xf numFmtId="38" fontId="0" fillId="0" borderId="13" xfId="17" applyBorder="1" applyAlignment="1">
      <alignment/>
    </xf>
    <xf numFmtId="38" fontId="0" fillId="0" borderId="42" xfId="17" applyBorder="1" applyAlignment="1">
      <alignment/>
    </xf>
    <xf numFmtId="38" fontId="0" fillId="0" borderId="23" xfId="17" applyBorder="1" applyAlignment="1">
      <alignment/>
    </xf>
    <xf numFmtId="38" fontId="0" fillId="0" borderId="37" xfId="17" applyBorder="1" applyAlignment="1">
      <alignment/>
    </xf>
    <xf numFmtId="38" fontId="0" fillId="0" borderId="47" xfId="17" applyBorder="1" applyAlignment="1">
      <alignment/>
    </xf>
    <xf numFmtId="38" fontId="0" fillId="0" borderId="58" xfId="17" applyBorder="1" applyAlignment="1">
      <alignment/>
    </xf>
    <xf numFmtId="38" fontId="0" fillId="0" borderId="32" xfId="17" applyBorder="1" applyAlignment="1">
      <alignment/>
    </xf>
    <xf numFmtId="38" fontId="0" fillId="0" borderId="57" xfId="17" applyBorder="1" applyAlignment="1">
      <alignment/>
    </xf>
    <xf numFmtId="38" fontId="0" fillId="0" borderId="13" xfId="17" applyBorder="1" applyAlignment="1">
      <alignment/>
    </xf>
    <xf numFmtId="38" fontId="0" fillId="0" borderId="42" xfId="17" applyBorder="1" applyAlignment="1">
      <alignment/>
    </xf>
    <xf numFmtId="38" fontId="0" fillId="0" borderId="25" xfId="17" applyBorder="1" applyAlignment="1">
      <alignment/>
    </xf>
    <xf numFmtId="38" fontId="0" fillId="0" borderId="59" xfId="17" applyBorder="1" applyAlignment="1">
      <alignment/>
    </xf>
    <xf numFmtId="38" fontId="0" fillId="0" borderId="60" xfId="17" applyBorder="1" applyAlignment="1">
      <alignment/>
    </xf>
    <xf numFmtId="0" fontId="0" fillId="0" borderId="4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31" xfId="0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/>
    </xf>
    <xf numFmtId="0" fontId="0" fillId="0" borderId="32" xfId="0" applyFill="1" applyBorder="1" applyAlignment="1">
      <alignment horizontal="centerContinuous"/>
    </xf>
    <xf numFmtId="0" fontId="5" fillId="0" borderId="32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38" fontId="0" fillId="0" borderId="10" xfId="17" applyFont="1" applyFill="1" applyBorder="1" applyAlignment="1">
      <alignment/>
    </xf>
    <xf numFmtId="38" fontId="0" fillId="0" borderId="0" xfId="17" applyFill="1" applyAlignment="1">
      <alignment/>
    </xf>
    <xf numFmtId="38" fontId="0" fillId="0" borderId="4" xfId="17" applyFill="1" applyBorder="1" applyAlignment="1">
      <alignment/>
    </xf>
    <xf numFmtId="0" fontId="0" fillId="0" borderId="0" xfId="0" applyFill="1" applyAlignment="1">
      <alignment/>
    </xf>
    <xf numFmtId="38" fontId="0" fillId="0" borderId="13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4" xfId="17" applyBorder="1" applyAlignment="1" applyProtection="1">
      <alignment/>
      <protection locked="0"/>
    </xf>
    <xf numFmtId="38" fontId="0" fillId="0" borderId="24" xfId="17" applyBorder="1" applyAlignment="1" applyProtection="1">
      <alignment/>
      <protection locked="0"/>
    </xf>
    <xf numFmtId="38" fontId="0" fillId="0" borderId="53" xfId="17" applyBorder="1" applyAlignment="1" applyProtection="1">
      <alignment/>
      <protection locked="0"/>
    </xf>
    <xf numFmtId="38" fontId="0" fillId="0" borderId="54" xfId="17" applyBorder="1" applyAlignment="1" applyProtection="1">
      <alignment/>
      <protection locked="0"/>
    </xf>
    <xf numFmtId="38" fontId="0" fillId="0" borderId="55" xfId="17" applyBorder="1" applyAlignment="1" applyProtection="1">
      <alignment/>
      <protection locked="0"/>
    </xf>
    <xf numFmtId="38" fontId="0" fillId="0" borderId="0" xfId="17" applyAlignment="1" applyProtection="1">
      <alignment/>
      <protection locked="0"/>
    </xf>
    <xf numFmtId="38" fontId="0" fillId="0" borderId="41" xfId="17" applyBorder="1" applyAlignment="1" applyProtection="1">
      <alignment/>
      <protection locked="0"/>
    </xf>
    <xf numFmtId="38" fontId="0" fillId="0" borderId="10" xfId="17" applyBorder="1" applyAlignment="1" applyProtection="1">
      <alignment/>
      <protection locked="0"/>
    </xf>
    <xf numFmtId="38" fontId="0" fillId="0" borderId="24" xfId="17" applyBorder="1" applyAlignment="1" applyProtection="1">
      <alignment/>
      <protection locked="0"/>
    </xf>
    <xf numFmtId="38" fontId="0" fillId="0" borderId="53" xfId="17" applyBorder="1" applyAlignment="1" applyProtection="1">
      <alignment/>
      <protection locked="0"/>
    </xf>
    <xf numFmtId="38" fontId="0" fillId="0" borderId="54" xfId="17" applyBorder="1" applyAlignment="1" applyProtection="1">
      <alignment/>
      <protection locked="0"/>
    </xf>
    <xf numFmtId="38" fontId="0" fillId="0" borderId="35" xfId="17" applyBorder="1" applyAlignment="1" applyProtection="1">
      <alignment/>
      <protection locked="0"/>
    </xf>
    <xf numFmtId="38" fontId="0" fillId="0" borderId="0" xfId="17" applyAlignment="1" applyProtection="1">
      <alignment/>
      <protection locked="0"/>
    </xf>
    <xf numFmtId="38" fontId="0" fillId="0" borderId="9" xfId="17" applyBorder="1" applyAlignment="1" applyProtection="1">
      <alignment/>
      <protection locked="0"/>
    </xf>
    <xf numFmtId="38" fontId="0" fillId="0" borderId="41" xfId="17" applyBorder="1" applyAlignment="1" applyProtection="1">
      <alignment/>
      <protection/>
    </xf>
    <xf numFmtId="38" fontId="0" fillId="0" borderId="0" xfId="17" applyAlignment="1" applyProtection="1">
      <alignment/>
      <protection/>
    </xf>
    <xf numFmtId="38" fontId="0" fillId="0" borderId="35" xfId="17" applyBorder="1" applyAlignment="1" applyProtection="1">
      <alignment/>
      <protection/>
    </xf>
    <xf numFmtId="38" fontId="0" fillId="0" borderId="24" xfId="17" applyBorder="1" applyAlignment="1" applyProtection="1">
      <alignment/>
      <protection/>
    </xf>
    <xf numFmtId="38" fontId="0" fillId="0" borderId="53" xfId="17" applyBorder="1" applyAlignment="1" applyProtection="1">
      <alignment/>
      <protection/>
    </xf>
    <xf numFmtId="38" fontId="0" fillId="0" borderId="4" xfId="17" applyBorder="1" applyAlignment="1" applyProtection="1">
      <alignment/>
      <protection/>
    </xf>
    <xf numFmtId="38" fontId="0" fillId="0" borderId="25" xfId="17" applyBorder="1" applyAlignment="1" applyProtection="1">
      <alignment/>
      <protection locked="0"/>
    </xf>
    <xf numFmtId="38" fontId="0" fillId="0" borderId="54" xfId="17" applyFont="1" applyBorder="1" applyAlignment="1" applyProtection="1">
      <alignment/>
      <protection locked="0"/>
    </xf>
    <xf numFmtId="38" fontId="0" fillId="0" borderId="0" xfId="17" applyBorder="1" applyAlignment="1" applyProtection="1">
      <alignment/>
      <protection locked="0"/>
    </xf>
    <xf numFmtId="38" fontId="0" fillId="0" borderId="7" xfId="17" applyBorder="1" applyAlignment="1" applyProtection="1">
      <alignment/>
      <protection locked="0"/>
    </xf>
    <xf numFmtId="38" fontId="0" fillId="0" borderId="10" xfId="17" applyFill="1" applyBorder="1" applyAlignment="1" applyProtection="1">
      <alignment/>
      <protection locked="0"/>
    </xf>
    <xf numFmtId="38" fontId="0" fillId="0" borderId="24" xfId="17" applyFill="1" applyBorder="1" applyAlignment="1" applyProtection="1">
      <alignment/>
      <protection locked="0"/>
    </xf>
    <xf numFmtId="38" fontId="0" fillId="0" borderId="53" xfId="17" applyFill="1" applyBorder="1" applyAlignment="1" applyProtection="1">
      <alignment/>
      <protection locked="0"/>
    </xf>
    <xf numFmtId="38" fontId="0" fillId="0" borderId="54" xfId="17" applyFill="1" applyBorder="1" applyAlignment="1" applyProtection="1">
      <alignment/>
      <protection locked="0"/>
    </xf>
    <xf numFmtId="38" fontId="0" fillId="0" borderId="11" xfId="17" applyBorder="1" applyAlignment="1" applyProtection="1">
      <alignment/>
      <protection locked="0"/>
    </xf>
    <xf numFmtId="38" fontId="0" fillId="0" borderId="45" xfId="17" applyBorder="1" applyAlignment="1" applyProtection="1">
      <alignment/>
      <protection locked="0"/>
    </xf>
    <xf numFmtId="38" fontId="0" fillId="0" borderId="56" xfId="17" applyBorder="1" applyAlignment="1" applyProtection="1">
      <alignment/>
      <protection locked="0"/>
    </xf>
    <xf numFmtId="38" fontId="0" fillId="0" borderId="57" xfId="17" applyBorder="1" applyAlignment="1" applyProtection="1">
      <alignment/>
      <protection locked="0"/>
    </xf>
    <xf numFmtId="38" fontId="0" fillId="0" borderId="13" xfId="17" applyBorder="1" applyAlignment="1" applyProtection="1">
      <alignment/>
      <protection locked="0"/>
    </xf>
    <xf numFmtId="38" fontId="0" fillId="0" borderId="42" xfId="17" applyBorder="1" applyAlignment="1" applyProtection="1">
      <alignment/>
      <protection locked="0"/>
    </xf>
    <xf numFmtId="38" fontId="0" fillId="0" borderId="11" xfId="17" applyBorder="1" applyAlignment="1" applyProtection="1">
      <alignment/>
      <protection/>
    </xf>
    <xf numFmtId="38" fontId="0" fillId="0" borderId="25" xfId="17" applyBorder="1" applyAlignment="1" applyProtection="1">
      <alignment/>
      <protection/>
    </xf>
    <xf numFmtId="38" fontId="0" fillId="0" borderId="45" xfId="17" applyBorder="1" applyAlignment="1" applyProtection="1">
      <alignment/>
      <protection/>
    </xf>
    <xf numFmtId="38" fontId="0" fillId="0" borderId="57" xfId="17" applyBorder="1" applyAlignment="1" applyProtection="1">
      <alignment/>
      <protection/>
    </xf>
    <xf numFmtId="38" fontId="0" fillId="0" borderId="55" xfId="17" applyFill="1" applyBorder="1" applyAlignment="1" applyProtection="1">
      <alignment/>
      <protection locked="0"/>
    </xf>
    <xf numFmtId="38" fontId="0" fillId="0" borderId="0" xfId="17" applyFill="1" applyAlignment="1" applyProtection="1">
      <alignment/>
      <protection locked="0"/>
    </xf>
    <xf numFmtId="38" fontId="0" fillId="0" borderId="41" xfId="17" applyFill="1" applyBorder="1" applyAlignment="1" applyProtection="1">
      <alignment/>
      <protection locked="0"/>
    </xf>
    <xf numFmtId="38" fontId="0" fillId="0" borderId="11" xfId="17" applyFill="1" applyBorder="1" applyAlignment="1" applyProtection="1">
      <alignment/>
      <protection locked="0"/>
    </xf>
    <xf numFmtId="38" fontId="0" fillId="0" borderId="25" xfId="17" applyFill="1" applyBorder="1" applyAlignment="1" applyProtection="1">
      <alignment/>
      <protection locked="0"/>
    </xf>
    <xf numFmtId="38" fontId="0" fillId="0" borderId="45" xfId="17" applyFill="1" applyBorder="1" applyAlignment="1" applyProtection="1">
      <alignment/>
      <protection locked="0"/>
    </xf>
    <xf numFmtId="38" fontId="0" fillId="0" borderId="56" xfId="17" applyFill="1" applyBorder="1" applyAlignment="1" applyProtection="1">
      <alignment/>
      <protection locked="0"/>
    </xf>
    <xf numFmtId="38" fontId="0" fillId="0" borderId="57" xfId="17" applyFill="1" applyBorder="1" applyAlignment="1" applyProtection="1">
      <alignment/>
      <protection locked="0"/>
    </xf>
    <xf numFmtId="38" fontId="0" fillId="0" borderId="13" xfId="17" applyFill="1" applyBorder="1" applyAlignment="1" applyProtection="1">
      <alignment/>
      <protection locked="0"/>
    </xf>
    <xf numFmtId="38" fontId="0" fillId="0" borderId="42" xfId="17" applyFill="1" applyBorder="1" applyAlignment="1" applyProtection="1">
      <alignment/>
      <protection locked="0"/>
    </xf>
    <xf numFmtId="38" fontId="0" fillId="0" borderId="35" xfId="17" applyFill="1" applyBorder="1" applyAlignment="1" applyProtection="1">
      <alignment/>
      <protection locked="0"/>
    </xf>
    <xf numFmtId="38" fontId="0" fillId="0" borderId="37" xfId="17" applyFill="1" applyBorder="1" applyAlignment="1" applyProtection="1">
      <alignment/>
      <protection locked="0"/>
    </xf>
    <xf numFmtId="38" fontId="0" fillId="0" borderId="4" xfId="17" applyFill="1" applyBorder="1" applyAlignment="1" applyProtection="1">
      <alignment/>
      <protection locked="0"/>
    </xf>
    <xf numFmtId="38" fontId="0" fillId="0" borderId="5" xfId="17" applyFill="1" applyBorder="1" applyAlignment="1" applyProtection="1">
      <alignment/>
      <protection locked="0"/>
    </xf>
    <xf numFmtId="38" fontId="0" fillId="0" borderId="37" xfId="17" applyBorder="1" applyAlignment="1" applyProtection="1">
      <alignment/>
      <protection/>
    </xf>
    <xf numFmtId="38" fontId="0" fillId="0" borderId="24" xfId="17" applyFont="1" applyBorder="1" applyAlignment="1" applyProtection="1">
      <alignment/>
      <protection locked="0"/>
    </xf>
    <xf numFmtId="38" fontId="0" fillId="0" borderId="24" xfId="17" applyFill="1" applyBorder="1" applyAlignment="1" applyProtection="1">
      <alignment/>
      <protection/>
    </xf>
    <xf numFmtId="38" fontId="0" fillId="0" borderId="24" xfId="17" applyBorder="1" applyAlignment="1" applyProtection="1">
      <alignment/>
      <protection/>
    </xf>
    <xf numFmtId="38" fontId="0" fillId="0" borderId="25" xfId="17" applyFill="1" applyBorder="1" applyAlignment="1" applyProtection="1">
      <alignment/>
      <protection/>
    </xf>
    <xf numFmtId="38" fontId="0" fillId="0" borderId="23" xfId="17" applyBorder="1" applyAlignment="1" applyProtection="1">
      <alignment/>
      <protection/>
    </xf>
    <xf numFmtId="0" fontId="0" fillId="0" borderId="24" xfId="0" applyFill="1" applyBorder="1" applyAlignment="1">
      <alignment horizontal="centerContinuous"/>
    </xf>
    <xf numFmtId="0" fontId="0" fillId="0" borderId="4" xfId="0" applyBorder="1" applyAlignment="1">
      <alignment horizontal="distributed"/>
    </xf>
    <xf numFmtId="38" fontId="0" fillId="0" borderId="61" xfId="17" applyBorder="1" applyAlignment="1">
      <alignment/>
    </xf>
    <xf numFmtId="38" fontId="0" fillId="0" borderId="62" xfId="17" applyBorder="1" applyAlignment="1">
      <alignment/>
    </xf>
    <xf numFmtId="0" fontId="0" fillId="0" borderId="7" xfId="0" applyBorder="1" applyAlignment="1">
      <alignment horizontal="center" vertical="top"/>
    </xf>
    <xf numFmtId="38" fontId="0" fillId="0" borderId="10" xfId="17" applyFont="1" applyBorder="1" applyAlignment="1" applyProtection="1">
      <alignment/>
      <protection locked="0"/>
    </xf>
    <xf numFmtId="38" fontId="0" fillId="0" borderId="10" xfId="17" applyFont="1" applyBorder="1" applyAlignment="1">
      <alignment/>
    </xf>
    <xf numFmtId="0" fontId="0" fillId="0" borderId="19" xfId="0" applyFill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63" xfId="0" applyBorder="1" applyAlignment="1">
      <alignment horizontal="centerContinuous"/>
    </xf>
    <xf numFmtId="38" fontId="0" fillId="0" borderId="53" xfId="17" applyFont="1" applyBorder="1" applyAlignment="1" applyProtection="1">
      <alignment/>
      <protection locked="0"/>
    </xf>
    <xf numFmtId="38" fontId="0" fillId="0" borderId="54" xfId="17" applyFont="1" applyBorder="1" applyAlignment="1" applyProtection="1">
      <alignment/>
      <protection locked="0"/>
    </xf>
    <xf numFmtId="38" fontId="0" fillId="0" borderId="54" xfId="17" applyFont="1" applyBorder="1" applyAlignment="1">
      <alignment/>
    </xf>
    <xf numFmtId="38" fontId="0" fillId="0" borderId="0" xfId="17" applyFont="1" applyAlignment="1" applyProtection="1">
      <alignment/>
      <protection locked="0"/>
    </xf>
    <xf numFmtId="38" fontId="0" fillId="0" borderId="35" xfId="17" applyFont="1" applyBorder="1" applyAlignment="1" applyProtection="1">
      <alignment/>
      <protection locked="0"/>
    </xf>
    <xf numFmtId="0" fontId="0" fillId="0" borderId="6" xfId="0" applyBorder="1" applyAlignment="1">
      <alignment horizontal="centerContinuous"/>
    </xf>
    <xf numFmtId="0" fontId="0" fillId="0" borderId="50" xfId="0" applyFill="1" applyBorder="1" applyAlignment="1">
      <alignment horizontal="centerContinuous"/>
    </xf>
    <xf numFmtId="38" fontId="0" fillId="0" borderId="51" xfId="17" applyBorder="1" applyAlignment="1" applyProtection="1">
      <alignment/>
      <protection locked="0"/>
    </xf>
    <xf numFmtId="38" fontId="0" fillId="0" borderId="51" xfId="17" applyBorder="1" applyAlignment="1" applyProtection="1">
      <alignment/>
      <protection/>
    </xf>
    <xf numFmtId="38" fontId="0" fillId="0" borderId="52" xfId="17" applyBorder="1" applyAlignment="1" applyProtection="1">
      <alignment/>
      <protection locked="0"/>
    </xf>
    <xf numFmtId="38" fontId="0" fillId="0" borderId="64" xfId="17" applyBorder="1" applyAlignment="1" applyProtection="1">
      <alignment/>
      <protection locked="0"/>
    </xf>
    <xf numFmtId="38" fontId="0" fillId="0" borderId="65" xfId="17" applyBorder="1" applyAlignment="1" applyProtection="1">
      <alignment/>
      <protection locked="0"/>
    </xf>
    <xf numFmtId="38" fontId="0" fillId="0" borderId="12" xfId="17" applyBorder="1" applyAlignment="1" applyProtection="1">
      <alignment/>
      <protection locked="0"/>
    </xf>
    <xf numFmtId="38" fontId="0" fillId="0" borderId="66" xfId="17" applyBorder="1" applyAlignment="1" applyProtection="1">
      <alignment/>
      <protection locked="0"/>
    </xf>
    <xf numFmtId="38" fontId="5" fillId="0" borderId="10" xfId="17" applyFont="1" applyBorder="1" applyAlignment="1" applyProtection="1">
      <alignment/>
      <protection locked="0"/>
    </xf>
    <xf numFmtId="0" fontId="0" fillId="0" borderId="67" xfId="0" applyBorder="1" applyAlignment="1">
      <alignment horizontal="centerContinuous"/>
    </xf>
    <xf numFmtId="0" fontId="0" fillId="0" borderId="68" xfId="0" applyBorder="1" applyAlignment="1">
      <alignment horizontal="centerContinuous"/>
    </xf>
    <xf numFmtId="38" fontId="0" fillId="0" borderId="48" xfId="17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center"/>
    </xf>
    <xf numFmtId="38" fontId="0" fillId="2" borderId="25" xfId="17" applyFill="1" applyBorder="1" applyAlignment="1">
      <alignment/>
    </xf>
    <xf numFmtId="38" fontId="0" fillId="2" borderId="45" xfId="17" applyFill="1" applyBorder="1" applyAlignment="1">
      <alignment/>
    </xf>
    <xf numFmtId="38" fontId="0" fillId="2" borderId="0" xfId="17" applyFill="1" applyAlignment="1" applyProtection="1">
      <alignment/>
      <protection locked="0"/>
    </xf>
    <xf numFmtId="38" fontId="0" fillId="2" borderId="42" xfId="17" applyFill="1" applyBorder="1" applyAlignment="1">
      <alignment/>
    </xf>
    <xf numFmtId="38" fontId="0" fillId="2" borderId="41" xfId="17" applyFill="1" applyBorder="1" applyAlignment="1" applyProtection="1">
      <alignment/>
      <protection locked="0"/>
    </xf>
    <xf numFmtId="38" fontId="0" fillId="0" borderId="25" xfId="17" applyFill="1" applyBorder="1" applyAlignment="1">
      <alignment/>
    </xf>
    <xf numFmtId="38" fontId="0" fillId="0" borderId="45" xfId="17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48" xfId="17" applyFill="1" applyBorder="1" applyAlignment="1">
      <alignment/>
    </xf>
    <xf numFmtId="38" fontId="0" fillId="0" borderId="0" xfId="17" applyFill="1" applyAlignment="1">
      <alignment/>
    </xf>
    <xf numFmtId="38" fontId="0" fillId="0" borderId="4" xfId="17" applyFont="1" applyFill="1" applyBorder="1" applyAlignment="1" applyProtection="1">
      <alignment/>
      <protection locked="0"/>
    </xf>
    <xf numFmtId="38" fontId="0" fillId="0" borderId="37" xfId="17" applyFill="1" applyBorder="1" applyAlignment="1">
      <alignment/>
    </xf>
    <xf numFmtId="38" fontId="0" fillId="0" borderId="23" xfId="17" applyFill="1" applyBorder="1" applyAlignment="1">
      <alignment/>
    </xf>
    <xf numFmtId="38" fontId="0" fillId="0" borderId="47" xfId="17" applyFill="1" applyBorder="1" applyAlignment="1">
      <alignment/>
    </xf>
    <xf numFmtId="38" fontId="0" fillId="0" borderId="42" xfId="17" applyFill="1" applyBorder="1" applyAlignment="1">
      <alignment/>
    </xf>
    <xf numFmtId="38" fontId="0" fillId="0" borderId="32" xfId="17" applyFill="1" applyBorder="1" applyAlignment="1">
      <alignment/>
    </xf>
    <xf numFmtId="38" fontId="0" fillId="0" borderId="0" xfId="17" applyFill="1" applyBorder="1" applyAlignment="1" applyProtection="1">
      <alignment/>
      <protection locked="0"/>
    </xf>
    <xf numFmtId="38" fontId="0" fillId="0" borderId="69" xfId="17" applyFill="1" applyBorder="1" applyAlignment="1" applyProtection="1">
      <alignment/>
      <protection locked="0"/>
    </xf>
    <xf numFmtId="38" fontId="0" fillId="0" borderId="51" xfId="17" applyFill="1" applyBorder="1" applyAlignment="1" applyProtection="1">
      <alignment/>
      <protection locked="0"/>
    </xf>
    <xf numFmtId="38" fontId="0" fillId="0" borderId="52" xfId="17" applyFill="1" applyBorder="1" applyAlignment="1" applyProtection="1">
      <alignment/>
      <protection locked="0"/>
    </xf>
    <xf numFmtId="38" fontId="0" fillId="0" borderId="63" xfId="17" applyFill="1" applyBorder="1" applyAlignment="1">
      <alignment/>
    </xf>
    <xf numFmtId="38" fontId="0" fillId="0" borderId="70" xfId="17" applyFill="1" applyBorder="1" applyAlignment="1">
      <alignment/>
    </xf>
    <xf numFmtId="38" fontId="0" fillId="0" borderId="12" xfId="17" applyFill="1" applyBorder="1" applyAlignment="1">
      <alignment/>
    </xf>
    <xf numFmtId="38" fontId="0" fillId="0" borderId="12" xfId="17" applyFill="1" applyBorder="1" applyAlignment="1" applyProtection="1">
      <alignment/>
      <protection locked="0"/>
    </xf>
    <xf numFmtId="38" fontId="0" fillId="0" borderId="2" xfId="17" applyFill="1" applyBorder="1" applyAlignment="1" applyProtection="1">
      <alignment/>
      <protection locked="0"/>
    </xf>
    <xf numFmtId="38" fontId="0" fillId="0" borderId="2" xfId="17" applyFill="1" applyBorder="1" applyAlignment="1">
      <alignment/>
    </xf>
    <xf numFmtId="38" fontId="0" fillId="0" borderId="0" xfId="17" applyFill="1" applyBorder="1" applyAlignment="1">
      <alignment/>
    </xf>
    <xf numFmtId="38" fontId="0" fillId="0" borderId="8" xfId="17" applyFill="1" applyBorder="1" applyAlignment="1">
      <alignment/>
    </xf>
    <xf numFmtId="38" fontId="0" fillId="0" borderId="71" xfId="17" applyFill="1" applyBorder="1" applyAlignment="1">
      <alignment/>
    </xf>
    <xf numFmtId="38" fontId="0" fillId="0" borderId="60" xfId="17" applyFill="1" applyBorder="1" applyAlignment="1">
      <alignment/>
    </xf>
    <xf numFmtId="38" fontId="0" fillId="0" borderId="47" xfId="17" applyFill="1" applyBorder="1" applyAlignment="1">
      <alignment/>
    </xf>
    <xf numFmtId="38" fontId="0" fillId="0" borderId="72" xfId="17" applyFill="1" applyBorder="1" applyAlignment="1">
      <alignment/>
    </xf>
    <xf numFmtId="38" fontId="0" fillId="0" borderId="73" xfId="17" applyFill="1" applyBorder="1" applyAlignment="1">
      <alignment/>
    </xf>
    <xf numFmtId="38" fontId="0" fillId="0" borderId="52" xfId="17" applyFill="1" applyBorder="1" applyAlignment="1">
      <alignment/>
    </xf>
    <xf numFmtId="38" fontId="0" fillId="0" borderId="51" xfId="17" applyFill="1" applyBorder="1" applyAlignment="1">
      <alignment/>
    </xf>
    <xf numFmtId="38" fontId="0" fillId="0" borderId="41" xfId="17" applyFill="1" applyBorder="1" applyAlignment="1">
      <alignment/>
    </xf>
    <xf numFmtId="38" fontId="0" fillId="0" borderId="24" xfId="17" applyFill="1" applyBorder="1" applyAlignment="1">
      <alignment/>
    </xf>
    <xf numFmtId="38" fontId="0" fillId="0" borderId="70" xfId="17" applyFill="1" applyBorder="1" applyAlignment="1">
      <alignment/>
    </xf>
    <xf numFmtId="38" fontId="0" fillId="0" borderId="66" xfId="17" applyFill="1" applyBorder="1" applyAlignment="1">
      <alignment/>
    </xf>
    <xf numFmtId="38" fontId="0" fillId="0" borderId="53" xfId="17" applyFill="1" applyBorder="1" applyAlignment="1">
      <alignment/>
    </xf>
    <xf numFmtId="38" fontId="0" fillId="0" borderId="48" xfId="17" applyFill="1" applyBorder="1" applyAlignment="1">
      <alignment/>
    </xf>
    <xf numFmtId="38" fontId="0" fillId="0" borderId="35" xfId="17" applyFill="1" applyBorder="1" applyAlignment="1">
      <alignment/>
    </xf>
    <xf numFmtId="38" fontId="0" fillId="0" borderId="31" xfId="17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24066;&#30010;&#26449;&#21029;&#20844;&#31435;&#23398;&#26657;&#65288;&#22290;&#65289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D7">
            <v>40</v>
          </cell>
        </row>
        <row r="9">
          <cell r="D9">
            <v>8</v>
          </cell>
        </row>
        <row r="10">
          <cell r="D10">
            <v>11</v>
          </cell>
        </row>
        <row r="11">
          <cell r="D11">
            <v>9</v>
          </cell>
        </row>
        <row r="12">
          <cell r="D12">
            <v>15</v>
          </cell>
        </row>
        <row r="13">
          <cell r="D13">
            <v>6</v>
          </cell>
        </row>
        <row r="14">
          <cell r="D14">
            <v>3</v>
          </cell>
        </row>
        <row r="16">
          <cell r="D16">
            <v>4</v>
          </cell>
        </row>
        <row r="18">
          <cell r="D18">
            <v>9</v>
          </cell>
        </row>
        <row r="19">
          <cell r="D19">
            <v>9</v>
          </cell>
        </row>
        <row r="20">
          <cell r="D20">
            <v>5</v>
          </cell>
        </row>
        <row r="21">
          <cell r="D21">
            <v>5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3</v>
          </cell>
        </row>
        <row r="28">
          <cell r="D28">
            <v>1</v>
          </cell>
        </row>
        <row r="30">
          <cell r="D30">
            <v>1</v>
          </cell>
        </row>
        <row r="31">
          <cell r="D31">
            <v>5</v>
          </cell>
        </row>
        <row r="34">
          <cell r="D34">
            <v>2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3</v>
          </cell>
        </row>
        <row r="38">
          <cell r="D38">
            <v>6</v>
          </cell>
        </row>
        <row r="39">
          <cell r="D39">
            <v>1</v>
          </cell>
        </row>
        <row r="40">
          <cell r="D40">
            <v>2</v>
          </cell>
        </row>
        <row r="41">
          <cell r="D41">
            <v>3</v>
          </cell>
        </row>
        <row r="42">
          <cell r="D42">
            <v>4</v>
          </cell>
        </row>
        <row r="44">
          <cell r="D44">
            <v>1</v>
          </cell>
        </row>
        <row r="45">
          <cell r="D45">
            <v>1</v>
          </cell>
        </row>
        <row r="52">
          <cell r="D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Zeros="0" tabSelected="1" view="pageBreakPreview" zoomScale="75" zoomScaleSheetLayoutView="75" workbookViewId="0" topLeftCell="A1">
      <pane xSplit="3" ySplit="11" topLeftCell="L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Q19" sqref="AQ19"/>
    </sheetView>
  </sheetViews>
  <sheetFormatPr defaultColWidth="9.00390625" defaultRowHeight="13.5"/>
  <cols>
    <col min="1" max="1" width="3.875" style="0" customWidth="1"/>
    <col min="2" max="2" width="4.125" style="0" customWidth="1"/>
    <col min="3" max="3" width="10.50390625" style="0" customWidth="1"/>
    <col min="4" max="4" width="5.625" style="0" customWidth="1"/>
    <col min="5" max="5" width="5.00390625" style="0" customWidth="1"/>
    <col min="6" max="6" width="5.625" style="0" customWidth="1"/>
    <col min="7" max="8" width="6.125" style="0" customWidth="1"/>
    <col min="9" max="11" width="6.625" style="0" customWidth="1"/>
    <col min="12" max="14" width="4.625" style="0" customWidth="1"/>
    <col min="15" max="15" width="5.00390625" style="0" customWidth="1"/>
    <col min="16" max="18" width="4.625" style="0" customWidth="1"/>
    <col min="19" max="19" width="5.00390625" style="0" customWidth="1"/>
    <col min="20" max="20" width="4.625" style="0" customWidth="1"/>
    <col min="21" max="21" width="5.00390625" style="0" customWidth="1"/>
    <col min="22" max="22" width="4.00390625" style="0" customWidth="1"/>
    <col min="23" max="23" width="5.25390625" style="0" customWidth="1"/>
    <col min="24" max="24" width="4.625" style="0" customWidth="1"/>
    <col min="25" max="25" width="5.00390625" style="0" customWidth="1"/>
    <col min="26" max="32" width="4.625" style="0" customWidth="1"/>
    <col min="33" max="33" width="6.75390625" style="0" customWidth="1"/>
    <col min="34" max="34" width="7.125" style="0" customWidth="1"/>
    <col min="35" max="40" width="4.625" style="0" customWidth="1"/>
    <col min="41" max="41" width="4.50390625" style="0" customWidth="1"/>
    <col min="42" max="42" width="4.00390625" style="0" customWidth="1"/>
  </cols>
  <sheetData>
    <row r="1" spans="2:7" ht="14.25">
      <c r="B1" s="103" t="s">
        <v>324</v>
      </c>
      <c r="G1" t="s">
        <v>356</v>
      </c>
    </row>
    <row r="2" spans="6:38" ht="21.75" customHeight="1" thickBot="1"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2:41" ht="13.5">
      <c r="B3" s="9"/>
      <c r="C3" s="4"/>
      <c r="D3" s="12"/>
      <c r="E3" s="12"/>
      <c r="F3" s="3"/>
      <c r="G3" s="16"/>
      <c r="H3" s="16"/>
      <c r="I3" s="16"/>
      <c r="J3" s="16"/>
      <c r="K3" s="4"/>
      <c r="L3" s="38"/>
      <c r="M3" s="38"/>
      <c r="N3" s="38"/>
      <c r="O3" s="38"/>
      <c r="P3" s="38"/>
      <c r="Q3" s="22" t="s">
        <v>0</v>
      </c>
      <c r="R3" s="38"/>
      <c r="S3" s="38"/>
      <c r="T3" s="38"/>
      <c r="U3" s="38"/>
      <c r="V3" s="38"/>
      <c r="W3" s="38"/>
      <c r="X3" s="38"/>
      <c r="Y3" s="38"/>
      <c r="Z3" s="38"/>
      <c r="AA3" s="38" t="s">
        <v>1</v>
      </c>
      <c r="AB3" s="38"/>
      <c r="AC3" s="38"/>
      <c r="AD3" s="38"/>
      <c r="AE3" s="38"/>
      <c r="AF3" s="38"/>
      <c r="AG3" s="38"/>
      <c r="AH3" s="38"/>
      <c r="AI3" s="22" t="s">
        <v>2</v>
      </c>
      <c r="AJ3" s="38"/>
      <c r="AK3" s="38"/>
      <c r="AL3" s="38"/>
      <c r="AM3" s="45" t="s">
        <v>3</v>
      </c>
      <c r="AN3" s="46"/>
      <c r="AO3" s="47"/>
    </row>
    <row r="4" spans="2:41" ht="13.5">
      <c r="B4" s="10" t="s">
        <v>4</v>
      </c>
      <c r="C4" s="6"/>
      <c r="D4" s="13" t="s">
        <v>5</v>
      </c>
      <c r="E4" s="13" t="s">
        <v>6</v>
      </c>
      <c r="F4" s="21" t="s">
        <v>7</v>
      </c>
      <c r="G4" s="22"/>
      <c r="H4" s="22"/>
      <c r="I4" s="22"/>
      <c r="J4" s="22"/>
      <c r="K4" s="23"/>
      <c r="L4" s="38"/>
      <c r="M4" s="38"/>
      <c r="P4" s="38"/>
      <c r="Q4" s="22" t="s">
        <v>8</v>
      </c>
      <c r="AA4" t="s">
        <v>9</v>
      </c>
      <c r="AI4" s="1" t="s">
        <v>10</v>
      </c>
      <c r="AJ4" s="19"/>
      <c r="AK4" s="53"/>
      <c r="AL4" s="1" t="s">
        <v>0</v>
      </c>
      <c r="AM4" s="18"/>
      <c r="AN4" s="26"/>
      <c r="AO4" s="48"/>
    </row>
    <row r="5" spans="2:41" ht="13.5">
      <c r="B5" s="10" t="s">
        <v>11</v>
      </c>
      <c r="C5" s="6"/>
      <c r="D5" s="14"/>
      <c r="E5" s="14"/>
      <c r="F5" s="30"/>
      <c r="G5" s="25"/>
      <c r="H5" s="25"/>
      <c r="I5" s="25"/>
      <c r="J5" s="24"/>
      <c r="K5" s="31"/>
      <c r="L5" s="36"/>
      <c r="M5" s="39"/>
      <c r="N5" s="51"/>
      <c r="O5" s="52"/>
      <c r="P5" s="36"/>
      <c r="Q5" s="42"/>
      <c r="R5" s="51"/>
      <c r="S5" s="52"/>
      <c r="T5" s="51"/>
      <c r="U5" s="52"/>
      <c r="V5" s="51"/>
      <c r="W5" s="52"/>
      <c r="X5" s="51"/>
      <c r="Y5" s="52"/>
      <c r="Z5" s="53"/>
      <c r="AA5" s="53"/>
      <c r="AB5" s="24"/>
      <c r="AC5" s="57"/>
      <c r="AD5" s="24"/>
      <c r="AE5" s="57"/>
      <c r="AF5" s="24"/>
      <c r="AG5" s="25"/>
      <c r="AH5" s="57"/>
      <c r="AI5" s="24"/>
      <c r="AJ5" s="57"/>
      <c r="AK5" s="54" t="s">
        <v>12</v>
      </c>
      <c r="AL5" s="1" t="s">
        <v>13</v>
      </c>
      <c r="AM5" s="5" t="s">
        <v>14</v>
      </c>
      <c r="AN5" s="27" t="s">
        <v>15</v>
      </c>
      <c r="AO5" s="48"/>
    </row>
    <row r="6" spans="2:41" ht="13.5">
      <c r="B6" s="10" t="s">
        <v>16</v>
      </c>
      <c r="C6" s="6"/>
      <c r="D6" s="14"/>
      <c r="E6" s="14"/>
      <c r="F6" s="18"/>
      <c r="G6" s="19"/>
      <c r="H6" s="19"/>
      <c r="I6" s="19"/>
      <c r="J6" s="26"/>
      <c r="K6" s="6"/>
      <c r="L6" s="17" t="s">
        <v>308</v>
      </c>
      <c r="M6" s="39"/>
      <c r="N6" s="27" t="s">
        <v>343</v>
      </c>
      <c r="O6" s="39"/>
      <c r="P6" s="17" t="s">
        <v>0</v>
      </c>
      <c r="Q6" s="39"/>
      <c r="R6" s="27" t="s">
        <v>345</v>
      </c>
      <c r="S6" s="39"/>
      <c r="T6" s="27" t="s">
        <v>348</v>
      </c>
      <c r="U6" s="39"/>
      <c r="V6" s="27" t="s">
        <v>0</v>
      </c>
      <c r="W6" s="39"/>
      <c r="X6" s="27" t="s">
        <v>17</v>
      </c>
      <c r="Y6" s="39"/>
      <c r="Z6" s="54" t="s">
        <v>18</v>
      </c>
      <c r="AA6" s="54" t="s">
        <v>18</v>
      </c>
      <c r="AB6" s="27" t="s">
        <v>312</v>
      </c>
      <c r="AC6" s="39"/>
      <c r="AD6" s="27" t="s">
        <v>19</v>
      </c>
      <c r="AE6" s="39"/>
      <c r="AF6" s="35"/>
      <c r="AG6" s="17" t="s">
        <v>20</v>
      </c>
      <c r="AH6" s="42"/>
      <c r="AI6" s="27" t="s">
        <v>21</v>
      </c>
      <c r="AJ6" s="39"/>
      <c r="AK6" s="60"/>
      <c r="AL6" s="1" t="s">
        <v>22</v>
      </c>
      <c r="AM6" s="5" t="s">
        <v>9</v>
      </c>
      <c r="AN6" s="35"/>
      <c r="AO6" s="48"/>
    </row>
    <row r="7" spans="2:41" ht="13.5">
      <c r="B7" s="10" t="s">
        <v>11</v>
      </c>
      <c r="C7" s="7" t="s">
        <v>23</v>
      </c>
      <c r="D7" s="14"/>
      <c r="E7" s="13" t="s">
        <v>24</v>
      </c>
      <c r="F7" s="5" t="s">
        <v>25</v>
      </c>
      <c r="G7" s="17"/>
      <c r="H7" s="17"/>
      <c r="I7" s="17"/>
      <c r="J7" s="27" t="s">
        <v>26</v>
      </c>
      <c r="K7" s="7"/>
      <c r="L7" s="19"/>
      <c r="M7" s="40"/>
      <c r="N7" s="27" t="s">
        <v>308</v>
      </c>
      <c r="O7" s="39"/>
      <c r="P7" s="19"/>
      <c r="Q7" s="40"/>
      <c r="R7" s="27" t="s">
        <v>346</v>
      </c>
      <c r="S7" s="39"/>
      <c r="T7" s="27" t="s">
        <v>349</v>
      </c>
      <c r="U7" s="39"/>
      <c r="V7" s="26"/>
      <c r="W7" s="40"/>
      <c r="X7" s="27" t="s">
        <v>0</v>
      </c>
      <c r="Y7" s="39"/>
      <c r="Z7" s="54" t="s">
        <v>27</v>
      </c>
      <c r="AA7" s="54" t="s">
        <v>27</v>
      </c>
      <c r="AB7" s="27" t="s">
        <v>313</v>
      </c>
      <c r="AC7" s="39"/>
      <c r="AD7" s="26"/>
      <c r="AE7" s="40"/>
      <c r="AF7" s="26"/>
      <c r="AG7" s="19"/>
      <c r="AH7" s="40"/>
      <c r="AI7" s="28"/>
      <c r="AJ7" s="43"/>
      <c r="AK7" s="54" t="s">
        <v>9</v>
      </c>
      <c r="AL7" s="1" t="s">
        <v>17</v>
      </c>
      <c r="AM7" s="5" t="s">
        <v>28</v>
      </c>
      <c r="AN7" s="27" t="s">
        <v>29</v>
      </c>
      <c r="AO7" s="49" t="s">
        <v>30</v>
      </c>
    </row>
    <row r="8" spans="2:41" ht="13.5">
      <c r="B8" s="10" t="s">
        <v>31</v>
      </c>
      <c r="C8" s="6"/>
      <c r="D8" s="14"/>
      <c r="E8" s="14"/>
      <c r="F8" s="32"/>
      <c r="G8" s="29"/>
      <c r="H8" s="29"/>
      <c r="I8" s="29"/>
      <c r="J8" s="28"/>
      <c r="K8" s="33"/>
      <c r="L8" s="19"/>
      <c r="M8" s="40"/>
      <c r="N8" s="27" t="s">
        <v>344</v>
      </c>
      <c r="O8" s="39"/>
      <c r="P8" s="19"/>
      <c r="Q8" s="40"/>
      <c r="R8" s="27" t="s">
        <v>314</v>
      </c>
      <c r="S8" s="39"/>
      <c r="T8" s="27" t="s">
        <v>314</v>
      </c>
      <c r="U8" s="39"/>
      <c r="V8" s="26"/>
      <c r="W8" s="40"/>
      <c r="X8" s="27" t="s">
        <v>32</v>
      </c>
      <c r="Y8" s="39"/>
      <c r="Z8" s="54" t="s">
        <v>0</v>
      </c>
      <c r="AA8" s="54" t="s">
        <v>17</v>
      </c>
      <c r="AB8" s="27" t="s">
        <v>314</v>
      </c>
      <c r="AC8" s="39"/>
      <c r="AD8" s="26"/>
      <c r="AE8" s="40"/>
      <c r="AF8" s="26"/>
      <c r="AG8" s="19"/>
      <c r="AH8" s="40"/>
      <c r="AI8" s="58" t="s">
        <v>33</v>
      </c>
      <c r="AJ8" s="58" t="s">
        <v>13</v>
      </c>
      <c r="AK8" s="60"/>
      <c r="AL8" s="1" t="s">
        <v>1</v>
      </c>
      <c r="AM8" s="5" t="s">
        <v>1</v>
      </c>
      <c r="AN8" s="35"/>
      <c r="AO8" s="48"/>
    </row>
    <row r="9" spans="2:41" ht="13.5">
      <c r="B9" s="10" t="s">
        <v>34</v>
      </c>
      <c r="C9" s="6"/>
      <c r="D9" s="14"/>
      <c r="E9" s="14"/>
      <c r="F9" s="35"/>
      <c r="G9" s="35"/>
      <c r="H9" s="26"/>
      <c r="I9" s="26"/>
      <c r="J9" s="69"/>
      <c r="K9" s="72"/>
      <c r="L9" s="17" t="s">
        <v>35</v>
      </c>
      <c r="M9" s="39"/>
      <c r="N9" s="35"/>
      <c r="O9" s="42"/>
      <c r="P9" s="17" t="s">
        <v>36</v>
      </c>
      <c r="Q9" s="39"/>
      <c r="R9" s="251" t="s">
        <v>347</v>
      </c>
      <c r="S9" s="252"/>
      <c r="T9" s="251" t="s">
        <v>347</v>
      </c>
      <c r="U9" s="252"/>
      <c r="V9" s="27" t="s">
        <v>32</v>
      </c>
      <c r="W9" s="39"/>
      <c r="X9" s="35"/>
      <c r="Y9" s="42"/>
      <c r="Z9" s="54" t="s">
        <v>32</v>
      </c>
      <c r="AA9" s="54" t="s">
        <v>0</v>
      </c>
      <c r="AB9" s="54" t="s">
        <v>32</v>
      </c>
      <c r="AC9" s="39"/>
      <c r="AD9" s="27" t="s">
        <v>37</v>
      </c>
      <c r="AE9" s="39"/>
      <c r="AF9" s="26"/>
      <c r="AG9" s="17" t="s">
        <v>30</v>
      </c>
      <c r="AH9" s="40"/>
      <c r="AI9" s="59"/>
      <c r="AJ9" s="54" t="s">
        <v>38</v>
      </c>
      <c r="AK9" s="54" t="s">
        <v>10</v>
      </c>
      <c r="AL9" s="1" t="s">
        <v>8</v>
      </c>
      <c r="AM9" s="18"/>
      <c r="AN9" s="27" t="s">
        <v>39</v>
      </c>
      <c r="AO9" s="48"/>
    </row>
    <row r="10" spans="2:41" ht="13.5">
      <c r="B10" s="10" t="s">
        <v>29</v>
      </c>
      <c r="C10" s="6"/>
      <c r="D10" s="13" t="s">
        <v>2</v>
      </c>
      <c r="E10" s="13" t="s">
        <v>2</v>
      </c>
      <c r="F10" s="27" t="s">
        <v>40</v>
      </c>
      <c r="G10" s="27" t="s">
        <v>41</v>
      </c>
      <c r="H10" s="27" t="s">
        <v>42</v>
      </c>
      <c r="I10" s="27" t="s">
        <v>30</v>
      </c>
      <c r="J10" s="70" t="s">
        <v>43</v>
      </c>
      <c r="K10" s="73" t="s">
        <v>44</v>
      </c>
      <c r="L10" s="29"/>
      <c r="M10" s="43"/>
      <c r="N10" s="28"/>
      <c r="O10" s="43"/>
      <c r="P10" s="29"/>
      <c r="Q10" s="43"/>
      <c r="R10" s="28"/>
      <c r="S10" s="43"/>
      <c r="T10" s="28"/>
      <c r="U10" s="43"/>
      <c r="V10" s="28"/>
      <c r="W10" s="43"/>
      <c r="X10" s="28"/>
      <c r="Y10" s="43"/>
      <c r="Z10" s="55"/>
      <c r="AA10" s="56" t="s">
        <v>32</v>
      </c>
      <c r="AB10" s="28"/>
      <c r="AC10" s="43"/>
      <c r="AD10" s="28"/>
      <c r="AE10" s="43"/>
      <c r="AF10" s="28"/>
      <c r="AG10" s="29"/>
      <c r="AH10" s="43"/>
      <c r="AI10" s="59"/>
      <c r="AJ10" s="54" t="s">
        <v>33</v>
      </c>
      <c r="AK10" s="59"/>
      <c r="AL10" s="1" t="s">
        <v>9</v>
      </c>
      <c r="AM10" s="18"/>
      <c r="AN10" s="26"/>
      <c r="AO10" s="48"/>
    </row>
    <row r="11" spans="2:41" ht="14.25" thickBot="1">
      <c r="B11" s="11" t="s">
        <v>45</v>
      </c>
      <c r="C11" s="8"/>
      <c r="D11" s="15"/>
      <c r="E11" s="15"/>
      <c r="F11" s="34"/>
      <c r="G11" s="34"/>
      <c r="H11" s="34"/>
      <c r="I11" s="34"/>
      <c r="J11" s="71"/>
      <c r="K11" s="74"/>
      <c r="L11" s="75" t="s">
        <v>46</v>
      </c>
      <c r="M11" s="41" t="s">
        <v>47</v>
      </c>
      <c r="N11" s="240" t="s">
        <v>46</v>
      </c>
      <c r="O11" s="239" t="s">
        <v>47</v>
      </c>
      <c r="P11" s="76" t="s">
        <v>46</v>
      </c>
      <c r="Q11" s="41" t="s">
        <v>47</v>
      </c>
      <c r="R11" s="76" t="s">
        <v>46</v>
      </c>
      <c r="S11" s="37" t="s">
        <v>47</v>
      </c>
      <c r="T11" s="76" t="s">
        <v>46</v>
      </c>
      <c r="U11" s="37" t="s">
        <v>47</v>
      </c>
      <c r="V11" s="76" t="s">
        <v>46</v>
      </c>
      <c r="W11" s="37" t="s">
        <v>47</v>
      </c>
      <c r="X11" s="76" t="s">
        <v>46</v>
      </c>
      <c r="Y11" s="37" t="s">
        <v>47</v>
      </c>
      <c r="Z11" s="77" t="s">
        <v>47</v>
      </c>
      <c r="AA11" s="41" t="s">
        <v>47</v>
      </c>
      <c r="AB11" s="75" t="s">
        <v>46</v>
      </c>
      <c r="AC11" s="41" t="s">
        <v>47</v>
      </c>
      <c r="AD11" s="75" t="s">
        <v>46</v>
      </c>
      <c r="AE11" s="41" t="s">
        <v>47</v>
      </c>
      <c r="AF11" s="37" t="s">
        <v>46</v>
      </c>
      <c r="AG11" s="78" t="s">
        <v>47</v>
      </c>
      <c r="AH11" s="37" t="s">
        <v>30</v>
      </c>
      <c r="AI11" s="61" t="s">
        <v>28</v>
      </c>
      <c r="AJ11" s="61" t="s">
        <v>48</v>
      </c>
      <c r="AK11" s="62"/>
      <c r="AL11" s="37" t="s">
        <v>10</v>
      </c>
      <c r="AM11" s="44"/>
      <c r="AN11" s="34"/>
      <c r="AO11" s="50"/>
    </row>
    <row r="12" spans="2:41" ht="18" customHeight="1">
      <c r="B12" s="65"/>
      <c r="C12" s="7" t="s">
        <v>49</v>
      </c>
      <c r="D12" s="104">
        <f>'[1]Sheet1'!$D$7</f>
        <v>40</v>
      </c>
      <c r="E12" s="104">
        <f>'公立'!E52</f>
        <v>116</v>
      </c>
      <c r="F12" s="105">
        <f>'公立'!F52</f>
        <v>0</v>
      </c>
      <c r="G12" s="106">
        <f>'公立'!G52</f>
        <v>1097</v>
      </c>
      <c r="H12" s="106">
        <f>'公立'!H52</f>
        <v>1264</v>
      </c>
      <c r="I12" s="106">
        <f>'公立'!I52</f>
        <v>2361</v>
      </c>
      <c r="J12" s="107">
        <f>'公立'!J52</f>
        <v>1238</v>
      </c>
      <c r="K12" s="108">
        <f>'公立'!K52</f>
        <v>1123</v>
      </c>
      <c r="L12" s="288">
        <f>'公立'!L52</f>
        <v>0</v>
      </c>
      <c r="M12" s="289">
        <f>'公立'!M52</f>
        <v>28</v>
      </c>
      <c r="N12" s="290">
        <f>'公立'!N52</f>
        <v>0</v>
      </c>
      <c r="O12" s="291">
        <f>'公立'!O52</f>
        <v>0</v>
      </c>
      <c r="P12" s="288">
        <f>'公立'!P52</f>
        <v>0</v>
      </c>
      <c r="Q12" s="292">
        <f>'公立'!Q52</f>
        <v>0</v>
      </c>
      <c r="R12" s="293">
        <f>'公立'!R52</f>
        <v>0</v>
      </c>
      <c r="S12" s="289">
        <f>'公立'!S52</f>
        <v>0</v>
      </c>
      <c r="T12" s="288">
        <f>'公立'!T52</f>
        <v>0</v>
      </c>
      <c r="U12" s="289">
        <f>'公立'!U52</f>
        <v>0</v>
      </c>
      <c r="V12" s="288">
        <f>'公立'!V52</f>
        <v>0</v>
      </c>
      <c r="W12" s="289">
        <f>'公立'!W52</f>
        <v>100</v>
      </c>
      <c r="X12" s="288">
        <f>'公立'!X52</f>
        <v>0</v>
      </c>
      <c r="Y12" s="289">
        <f>'公立'!Y52</f>
        <v>0</v>
      </c>
      <c r="Z12" s="289">
        <f>'公立'!Z52</f>
        <v>0</v>
      </c>
      <c r="AA12" s="289">
        <f>'公立'!AA52</f>
        <v>0</v>
      </c>
      <c r="AB12" s="288">
        <f>'公立'!AB52</f>
        <v>0</v>
      </c>
      <c r="AC12" s="289">
        <f>'公立'!AC52</f>
        <v>0</v>
      </c>
      <c r="AD12" s="288">
        <f>'公立'!AD52</f>
        <v>0</v>
      </c>
      <c r="AE12" s="289">
        <f>'公立'!AE52</f>
        <v>47</v>
      </c>
      <c r="AF12" s="288">
        <f>'公立'!AF52</f>
        <v>0</v>
      </c>
      <c r="AG12" s="289">
        <f>'公立'!AG52</f>
        <v>175</v>
      </c>
      <c r="AH12" s="289">
        <f>'公立'!AH52</f>
        <v>175</v>
      </c>
      <c r="AI12" s="289">
        <f>'公立'!AI52</f>
        <v>0</v>
      </c>
      <c r="AJ12" s="289">
        <f>'公立'!AJ52</f>
        <v>7</v>
      </c>
      <c r="AK12" s="289">
        <f>'公立'!AK52</f>
        <v>38</v>
      </c>
      <c r="AL12" s="280">
        <f>'公立'!AL52</f>
        <v>0</v>
      </c>
      <c r="AM12" s="289">
        <f>'公立'!AM52</f>
        <v>0</v>
      </c>
      <c r="AN12" s="289">
        <f>'公立'!AN52</f>
        <v>15</v>
      </c>
      <c r="AO12" s="280">
        <f>'公立'!AO52</f>
        <v>15</v>
      </c>
    </row>
    <row r="13" spans="2:41" ht="18" customHeight="1">
      <c r="B13" s="65"/>
      <c r="C13" s="7" t="s">
        <v>50</v>
      </c>
      <c r="D13" s="110">
        <f>'[1]Sheet1'!$D$9</f>
        <v>8</v>
      </c>
      <c r="E13" s="110">
        <f>'公立'!E61</f>
        <v>20</v>
      </c>
      <c r="F13" s="111">
        <f>'公立'!F61</f>
        <v>0</v>
      </c>
      <c r="G13" s="109">
        <f>'公立'!G61</f>
        <v>211</v>
      </c>
      <c r="H13" s="109">
        <f>'公立'!H61</f>
        <v>237</v>
      </c>
      <c r="I13" s="109">
        <f>'公立'!I61</f>
        <v>448</v>
      </c>
      <c r="J13" s="112">
        <f>'公立'!J61</f>
        <v>246</v>
      </c>
      <c r="K13" s="113">
        <f>'公立'!K61</f>
        <v>202</v>
      </c>
      <c r="L13" s="294">
        <f>'公立'!L61</f>
        <v>0</v>
      </c>
      <c r="M13" s="291">
        <f>'公立'!M61</f>
        <v>8</v>
      </c>
      <c r="N13" s="290">
        <f>'公立'!N53</f>
        <v>0</v>
      </c>
      <c r="O13" s="295">
        <f>'公立'!O53</f>
        <v>0</v>
      </c>
      <c r="P13" s="294">
        <f>'公立'!P61</f>
        <v>0</v>
      </c>
      <c r="Q13" s="295">
        <f>'公立'!Q61</f>
        <v>0</v>
      </c>
      <c r="R13" s="290">
        <f>'公立'!R53</f>
        <v>0</v>
      </c>
      <c r="S13" s="291">
        <f>'公立'!S53</f>
        <v>0</v>
      </c>
      <c r="T13" s="294">
        <f>'公立'!T61</f>
        <v>0</v>
      </c>
      <c r="U13" s="291">
        <f>'公立'!U61</f>
        <v>0</v>
      </c>
      <c r="V13" s="294">
        <f>'公立'!V61</f>
        <v>0</v>
      </c>
      <c r="W13" s="291">
        <f>'公立'!W61</f>
        <v>20</v>
      </c>
      <c r="X13" s="294">
        <f>'公立'!X61</f>
        <v>0</v>
      </c>
      <c r="Y13" s="291">
        <f>'公立'!Y61</f>
        <v>0</v>
      </c>
      <c r="Z13" s="291">
        <f>'公立'!Z61</f>
        <v>0</v>
      </c>
      <c r="AA13" s="291">
        <f>'公立'!AA61</f>
        <v>0</v>
      </c>
      <c r="AB13" s="294">
        <f>'公立'!AB53</f>
        <v>0</v>
      </c>
      <c r="AC13" s="291">
        <f>'公立'!AC53</f>
        <v>0</v>
      </c>
      <c r="AD13" s="294">
        <f>'公立'!AD61</f>
        <v>1</v>
      </c>
      <c r="AE13" s="291">
        <f>'公立'!AE61</f>
        <v>9</v>
      </c>
      <c r="AF13" s="294">
        <f>'公立'!AF61</f>
        <v>1</v>
      </c>
      <c r="AG13" s="291">
        <f>'公立'!AG61</f>
        <v>37</v>
      </c>
      <c r="AH13" s="291">
        <f>'公立'!AH61</f>
        <v>38</v>
      </c>
      <c r="AI13" s="291">
        <f>'公立'!AI61</f>
        <v>0</v>
      </c>
      <c r="AJ13" s="291">
        <f>'公立'!AJ61</f>
        <v>0</v>
      </c>
      <c r="AK13" s="291">
        <f>'公立'!AK61</f>
        <v>0</v>
      </c>
      <c r="AL13" s="152">
        <f>'公立'!AL61</f>
        <v>0</v>
      </c>
      <c r="AM13" s="291">
        <f>'公立'!AM61</f>
        <v>0</v>
      </c>
      <c r="AN13" s="291">
        <f>'公立'!AN61</f>
        <v>0</v>
      </c>
      <c r="AO13" s="152">
        <f>'公立'!AO61</f>
        <v>0</v>
      </c>
    </row>
    <row r="14" spans="2:41" ht="18" customHeight="1">
      <c r="B14" s="65"/>
      <c r="C14" s="7" t="s">
        <v>51</v>
      </c>
      <c r="D14" s="110">
        <f>'[1]Sheet1'!$D$10</f>
        <v>11</v>
      </c>
      <c r="E14" s="110">
        <f>'公立'!E73</f>
        <v>50</v>
      </c>
      <c r="F14" s="111">
        <f>'公立'!F73</f>
        <v>304</v>
      </c>
      <c r="G14" s="109">
        <f>'公立'!G73</f>
        <v>385</v>
      </c>
      <c r="H14" s="109">
        <f>'公立'!H73</f>
        <v>397</v>
      </c>
      <c r="I14" s="109">
        <f>'公立'!I73</f>
        <v>1086</v>
      </c>
      <c r="J14" s="112">
        <f>'公立'!J73</f>
        <v>553</v>
      </c>
      <c r="K14" s="113">
        <f>'公立'!K73</f>
        <v>533</v>
      </c>
      <c r="L14" s="294">
        <f>'公立'!L73</f>
        <v>0</v>
      </c>
      <c r="M14" s="291">
        <f>'公立'!M73</f>
        <v>11</v>
      </c>
      <c r="N14" s="290">
        <f>'公立'!N54</f>
        <v>0</v>
      </c>
      <c r="O14" s="295">
        <f>'公立'!O54</f>
        <v>0</v>
      </c>
      <c r="P14" s="294">
        <f>'公立'!P73</f>
        <v>0</v>
      </c>
      <c r="Q14" s="295">
        <f>'公立'!Q73</f>
        <v>10</v>
      </c>
      <c r="R14" s="290">
        <f>'公立'!R54</f>
        <v>0</v>
      </c>
      <c r="S14" s="291">
        <f>'公立'!S54</f>
        <v>0</v>
      </c>
      <c r="T14" s="294">
        <f>'公立'!T73</f>
        <v>0</v>
      </c>
      <c r="U14" s="291">
        <f>'公立'!U73</f>
        <v>0</v>
      </c>
      <c r="V14" s="294">
        <f>'公立'!V73</f>
        <v>1</v>
      </c>
      <c r="W14" s="291">
        <f>'公立'!W73</f>
        <v>29</v>
      </c>
      <c r="X14" s="294">
        <f>'公立'!X73</f>
        <v>0</v>
      </c>
      <c r="Y14" s="291">
        <f>'公立'!Y73</f>
        <v>0</v>
      </c>
      <c r="Z14" s="291">
        <f>'公立'!Z73</f>
        <v>0</v>
      </c>
      <c r="AA14" s="291">
        <f>'公立'!AA73</f>
        <v>1</v>
      </c>
      <c r="AB14" s="294">
        <f>'公立'!AB54</f>
        <v>0</v>
      </c>
      <c r="AC14" s="291">
        <f>'公立'!AC54</f>
        <v>0</v>
      </c>
      <c r="AD14" s="294">
        <f>'公立'!AD73</f>
        <v>0</v>
      </c>
      <c r="AE14" s="291">
        <f>'公立'!AE73</f>
        <v>24</v>
      </c>
      <c r="AF14" s="294">
        <f>'公立'!AF73</f>
        <v>1</v>
      </c>
      <c r="AG14" s="291">
        <f>'公立'!AG73</f>
        <v>75</v>
      </c>
      <c r="AH14" s="291">
        <f>'公立'!AH73</f>
        <v>76</v>
      </c>
      <c r="AI14" s="291">
        <f>'公立'!AI73</f>
        <v>0</v>
      </c>
      <c r="AJ14" s="291">
        <f>'公立'!AJ73</f>
        <v>1</v>
      </c>
      <c r="AK14" s="291">
        <f>'公立'!AK73</f>
        <v>0</v>
      </c>
      <c r="AL14" s="152">
        <f>'公立'!AL73</f>
        <v>0</v>
      </c>
      <c r="AM14" s="291">
        <f>'公立'!AM73</f>
        <v>0</v>
      </c>
      <c r="AN14" s="291">
        <f>'公立'!AN73</f>
        <v>3</v>
      </c>
      <c r="AO14" s="152">
        <f>'公立'!AO73</f>
        <v>3</v>
      </c>
    </row>
    <row r="15" spans="2:41" ht="18" customHeight="1">
      <c r="B15" s="65"/>
      <c r="C15" s="7" t="s">
        <v>52</v>
      </c>
      <c r="D15" s="110">
        <f>'[1]Sheet1'!$D$11</f>
        <v>9</v>
      </c>
      <c r="E15" s="110">
        <f>'公立'!E83</f>
        <v>43</v>
      </c>
      <c r="F15" s="111">
        <f>'公立'!F83</f>
        <v>281</v>
      </c>
      <c r="G15" s="109">
        <f>'公立'!G83</f>
        <v>285</v>
      </c>
      <c r="H15" s="109">
        <f>'公立'!H83</f>
        <v>338</v>
      </c>
      <c r="I15" s="109">
        <f>'公立'!I83</f>
        <v>904</v>
      </c>
      <c r="J15" s="112">
        <f>'公立'!J83</f>
        <v>468</v>
      </c>
      <c r="K15" s="113">
        <f>'公立'!K83</f>
        <v>436</v>
      </c>
      <c r="L15" s="294">
        <f>'公立'!L83</f>
        <v>0</v>
      </c>
      <c r="M15" s="291">
        <f>'公立'!M83</f>
        <v>8</v>
      </c>
      <c r="N15" s="290">
        <f>'公立'!N55</f>
        <v>0</v>
      </c>
      <c r="O15" s="295">
        <f>'公立'!O55</f>
        <v>0</v>
      </c>
      <c r="P15" s="294">
        <f>'公立'!P83</f>
        <v>0</v>
      </c>
      <c r="Q15" s="295">
        <f>'公立'!Q83</f>
        <v>0</v>
      </c>
      <c r="R15" s="290">
        <f>'公立'!R55</f>
        <v>0</v>
      </c>
      <c r="S15" s="291">
        <f>'公立'!S55</f>
        <v>0</v>
      </c>
      <c r="T15" s="294">
        <f>'公立'!T83</f>
        <v>0</v>
      </c>
      <c r="U15" s="291">
        <f>'公立'!U83</f>
        <v>0</v>
      </c>
      <c r="V15" s="294">
        <f>'公立'!V83</f>
        <v>0</v>
      </c>
      <c r="W15" s="291">
        <f>'公立'!W83</f>
        <v>44</v>
      </c>
      <c r="X15" s="294">
        <f>'公立'!X83</f>
        <v>0</v>
      </c>
      <c r="Y15" s="291">
        <f>'公立'!Y83</f>
        <v>0</v>
      </c>
      <c r="Z15" s="291">
        <f>'公立'!Z83</f>
        <v>1</v>
      </c>
      <c r="AA15" s="291">
        <f>'公立'!AA83</f>
        <v>2</v>
      </c>
      <c r="AB15" s="294">
        <f>'公立'!AB55</f>
        <v>0</v>
      </c>
      <c r="AC15" s="291">
        <f>'公立'!AC55</f>
        <v>0</v>
      </c>
      <c r="AD15" s="294">
        <f>'公立'!AD83</f>
        <v>0</v>
      </c>
      <c r="AE15" s="291">
        <f>'公立'!AE83</f>
        <v>31</v>
      </c>
      <c r="AF15" s="294">
        <f>'公立'!AF83</f>
        <v>0</v>
      </c>
      <c r="AG15" s="291">
        <f>'公立'!AG83</f>
        <v>86</v>
      </c>
      <c r="AH15" s="291">
        <f>'公立'!AH83</f>
        <v>86</v>
      </c>
      <c r="AI15" s="291">
        <f>'公立'!AI83</f>
        <v>0</v>
      </c>
      <c r="AJ15" s="291">
        <f>'公立'!AJ83</f>
        <v>1</v>
      </c>
      <c r="AK15" s="291">
        <f>'公立'!AK83</f>
        <v>2</v>
      </c>
      <c r="AL15" s="152">
        <f>'公立'!AL83</f>
        <v>0</v>
      </c>
      <c r="AM15" s="291">
        <f>'公立'!AM83</f>
        <v>0</v>
      </c>
      <c r="AN15" s="291">
        <f>'公立'!AN83</f>
        <v>6</v>
      </c>
      <c r="AO15" s="152">
        <f>'公立'!AO83</f>
        <v>6</v>
      </c>
    </row>
    <row r="16" spans="2:41" ht="18" customHeight="1">
      <c r="B16" s="99" t="s">
        <v>364</v>
      </c>
      <c r="C16" s="7" t="s">
        <v>53</v>
      </c>
      <c r="D16" s="110">
        <f>'[1]Sheet1'!$D$12</f>
        <v>15</v>
      </c>
      <c r="E16" s="110">
        <f>'公立'!E99</f>
        <v>45</v>
      </c>
      <c r="F16" s="111">
        <f>'公立'!F99</f>
        <v>0</v>
      </c>
      <c r="G16" s="109">
        <f>'公立'!G99</f>
        <v>437</v>
      </c>
      <c r="H16" s="109">
        <f>'公立'!H99</f>
        <v>473</v>
      </c>
      <c r="I16" s="109">
        <f>'公立'!I99</f>
        <v>910</v>
      </c>
      <c r="J16" s="112">
        <f>'公立'!J99</f>
        <v>466</v>
      </c>
      <c r="K16" s="113">
        <f>'公立'!K99</f>
        <v>444</v>
      </c>
      <c r="L16" s="294">
        <f>'公立'!L99</f>
        <v>0</v>
      </c>
      <c r="M16" s="291">
        <f>'公立'!M99</f>
        <v>15</v>
      </c>
      <c r="N16" s="290">
        <f>'公立'!N56</f>
        <v>0</v>
      </c>
      <c r="O16" s="295">
        <f>'公立'!O56</f>
        <v>0</v>
      </c>
      <c r="P16" s="294">
        <f>'公立'!P99</f>
        <v>0</v>
      </c>
      <c r="Q16" s="295">
        <f>'公立'!Q99</f>
        <v>0</v>
      </c>
      <c r="R16" s="290">
        <f>'公立'!R56</f>
        <v>0</v>
      </c>
      <c r="S16" s="291">
        <f>'公立'!S56</f>
        <v>0</v>
      </c>
      <c r="T16" s="294">
        <f>'公立'!T99</f>
        <v>0</v>
      </c>
      <c r="U16" s="291">
        <f>'公立'!U99</f>
        <v>0</v>
      </c>
      <c r="V16" s="294">
        <f>'公立'!V99</f>
        <v>0</v>
      </c>
      <c r="W16" s="291">
        <f>'公立'!W99</f>
        <v>36</v>
      </c>
      <c r="X16" s="294">
        <f>'公立'!X99</f>
        <v>0</v>
      </c>
      <c r="Y16" s="291">
        <f>'公立'!Y99</f>
        <v>0</v>
      </c>
      <c r="Z16" s="291">
        <f>'公立'!Z99</f>
        <v>0</v>
      </c>
      <c r="AA16" s="291">
        <f>'公立'!AA99</f>
        <v>0</v>
      </c>
      <c r="AB16" s="294">
        <f>'公立'!AB56</f>
        <v>0</v>
      </c>
      <c r="AC16" s="291">
        <f>'公立'!AC56</f>
        <v>0</v>
      </c>
      <c r="AD16" s="294">
        <f>'公立'!AD99</f>
        <v>0</v>
      </c>
      <c r="AE16" s="291">
        <f>'公立'!AE99</f>
        <v>40</v>
      </c>
      <c r="AF16" s="294">
        <f>'公立'!AF99</f>
        <v>0</v>
      </c>
      <c r="AG16" s="291">
        <f>'公立'!AG99</f>
        <v>91</v>
      </c>
      <c r="AH16" s="291">
        <f>'公立'!AH99</f>
        <v>91</v>
      </c>
      <c r="AI16" s="291">
        <f>'公立'!AI99</f>
        <v>0</v>
      </c>
      <c r="AJ16" s="291">
        <f>'公立'!AJ99</f>
        <v>1</v>
      </c>
      <c r="AK16" s="291">
        <f>'公立'!AK99</f>
        <v>13</v>
      </c>
      <c r="AL16" s="152">
        <f>'公立'!AL99</f>
        <v>0</v>
      </c>
      <c r="AM16" s="291">
        <f>'公立'!AM99</f>
        <v>0</v>
      </c>
      <c r="AN16" s="291">
        <f>'公立'!AN99</f>
        <v>0</v>
      </c>
      <c r="AO16" s="152">
        <f>'公立'!AO99</f>
        <v>0</v>
      </c>
    </row>
    <row r="17" spans="2:41" ht="18" customHeight="1">
      <c r="B17" s="10"/>
      <c r="C17" s="7" t="s">
        <v>54</v>
      </c>
      <c r="D17" s="110">
        <f>'[1]Sheet1'!$D$13</f>
        <v>6</v>
      </c>
      <c r="E17" s="110">
        <f>'公立'!E106</f>
        <v>14</v>
      </c>
      <c r="F17" s="111">
        <f>'公立'!F106</f>
        <v>26</v>
      </c>
      <c r="G17" s="109">
        <f>'公立'!G106</f>
        <v>138</v>
      </c>
      <c r="H17" s="109">
        <f>'公立'!H106</f>
        <v>121</v>
      </c>
      <c r="I17" s="109">
        <f>'公立'!I106</f>
        <v>285</v>
      </c>
      <c r="J17" s="112">
        <f>'公立'!J106</f>
        <v>155</v>
      </c>
      <c r="K17" s="113">
        <f>'公立'!K106</f>
        <v>130</v>
      </c>
      <c r="L17" s="294">
        <f>'公立'!L106</f>
        <v>0</v>
      </c>
      <c r="M17" s="291">
        <f>'公立'!M106</f>
        <v>5</v>
      </c>
      <c r="N17" s="290">
        <f>'公立'!N57</f>
        <v>0</v>
      </c>
      <c r="O17" s="295">
        <f>'公立'!O57</f>
        <v>0</v>
      </c>
      <c r="P17" s="294">
        <f>'公立'!P106</f>
        <v>0</v>
      </c>
      <c r="Q17" s="295">
        <f>'公立'!Q106</f>
        <v>0</v>
      </c>
      <c r="R17" s="290">
        <f>'公立'!R57</f>
        <v>0</v>
      </c>
      <c r="S17" s="291">
        <f>'公立'!S57</f>
        <v>0</v>
      </c>
      <c r="T17" s="294">
        <f>'公立'!T106</f>
        <v>0</v>
      </c>
      <c r="U17" s="291">
        <f>'公立'!U106</f>
        <v>0</v>
      </c>
      <c r="V17" s="294">
        <f>'公立'!V106</f>
        <v>0</v>
      </c>
      <c r="W17" s="291">
        <f>'公立'!W106</f>
        <v>12</v>
      </c>
      <c r="X17" s="294">
        <f>'公立'!X106</f>
        <v>0</v>
      </c>
      <c r="Y17" s="291">
        <f>'公立'!Y106</f>
        <v>0</v>
      </c>
      <c r="Z17" s="291">
        <f>'公立'!Z106</f>
        <v>0</v>
      </c>
      <c r="AA17" s="291">
        <f>'公立'!AA106</f>
        <v>0</v>
      </c>
      <c r="AB17" s="294">
        <f>'公立'!AB57</f>
        <v>0</v>
      </c>
      <c r="AC17" s="291">
        <f>'公立'!AC57</f>
        <v>0</v>
      </c>
      <c r="AD17" s="294">
        <f>'公立'!AD106</f>
        <v>0</v>
      </c>
      <c r="AE17" s="291">
        <f>'公立'!AE106</f>
        <v>12</v>
      </c>
      <c r="AF17" s="294">
        <f>'公立'!AF106</f>
        <v>0</v>
      </c>
      <c r="AG17" s="291">
        <f>'公立'!AG106</f>
        <v>29</v>
      </c>
      <c r="AH17" s="291">
        <f>'公立'!AH106</f>
        <v>29</v>
      </c>
      <c r="AI17" s="291">
        <f>'公立'!AI106</f>
        <v>1</v>
      </c>
      <c r="AJ17" s="291">
        <f>'公立'!AJ106</f>
        <v>2</v>
      </c>
      <c r="AK17" s="291">
        <f>'公立'!AK106</f>
        <v>1</v>
      </c>
      <c r="AL17" s="152">
        <f>'公立'!AL106</f>
        <v>0</v>
      </c>
      <c r="AM17" s="291">
        <f>'公立'!AM106</f>
        <v>0</v>
      </c>
      <c r="AN17" s="291">
        <f>'公立'!AN106</f>
        <v>5</v>
      </c>
      <c r="AO17" s="152">
        <f>'公立'!AO106</f>
        <v>5</v>
      </c>
    </row>
    <row r="18" spans="2:41" ht="18" customHeight="1">
      <c r="B18" s="65"/>
      <c r="C18" s="7" t="s">
        <v>55</v>
      </c>
      <c r="D18" s="110">
        <f>'[1]Sheet1'!$D$14</f>
        <v>3</v>
      </c>
      <c r="E18" s="110">
        <f>'公立'!E110</f>
        <v>11</v>
      </c>
      <c r="F18" s="111">
        <f>'公立'!F110</f>
        <v>31</v>
      </c>
      <c r="G18" s="109">
        <f>'公立'!G110</f>
        <v>51</v>
      </c>
      <c r="H18" s="109">
        <f>'公立'!H110</f>
        <v>42</v>
      </c>
      <c r="I18" s="109">
        <f>'公立'!I110</f>
        <v>124</v>
      </c>
      <c r="J18" s="112">
        <f>'公立'!J110</f>
        <v>60</v>
      </c>
      <c r="K18" s="113">
        <f>'公立'!K110</f>
        <v>64</v>
      </c>
      <c r="L18" s="294">
        <f>'公立'!L110</f>
        <v>0</v>
      </c>
      <c r="M18" s="291">
        <f>'公立'!M110</f>
        <v>3</v>
      </c>
      <c r="N18" s="290">
        <f>'公立'!N58</f>
        <v>0</v>
      </c>
      <c r="O18" s="295">
        <f>'公立'!O58</f>
        <v>0</v>
      </c>
      <c r="P18" s="294">
        <f>'公立'!P110</f>
        <v>0</v>
      </c>
      <c r="Q18" s="295">
        <f>'公立'!Q110</f>
        <v>1</v>
      </c>
      <c r="R18" s="290">
        <f>'公立'!R58</f>
        <v>0</v>
      </c>
      <c r="S18" s="291">
        <f>'公立'!S58</f>
        <v>0</v>
      </c>
      <c r="T18" s="294">
        <f>'公立'!T110</f>
        <v>0</v>
      </c>
      <c r="U18" s="291">
        <f>'公立'!U110</f>
        <v>0</v>
      </c>
      <c r="V18" s="294">
        <f>'公立'!V110</f>
        <v>0</v>
      </c>
      <c r="W18" s="291">
        <f>'公立'!W110</f>
        <v>9</v>
      </c>
      <c r="X18" s="294">
        <f>'公立'!X110</f>
        <v>0</v>
      </c>
      <c r="Y18" s="291">
        <f>'公立'!Y110</f>
        <v>0</v>
      </c>
      <c r="Z18" s="291">
        <f>'公立'!Z110</f>
        <v>0</v>
      </c>
      <c r="AA18" s="291">
        <f>'公立'!AA110</f>
        <v>0</v>
      </c>
      <c r="AB18" s="294">
        <f>'公立'!AB58</f>
        <v>0</v>
      </c>
      <c r="AC18" s="291">
        <f>'公立'!AC58</f>
        <v>0</v>
      </c>
      <c r="AD18" s="294">
        <f>'公立'!AD110</f>
        <v>0</v>
      </c>
      <c r="AE18" s="291">
        <f>'公立'!AE110</f>
        <v>7</v>
      </c>
      <c r="AF18" s="294">
        <f>'公立'!AF110</f>
        <v>0</v>
      </c>
      <c r="AG18" s="291">
        <f>'公立'!AG110</f>
        <v>20</v>
      </c>
      <c r="AH18" s="291">
        <f>'公立'!AH110</f>
        <v>20</v>
      </c>
      <c r="AI18" s="291">
        <f>'公立'!AI110</f>
        <v>0</v>
      </c>
      <c r="AJ18" s="291">
        <f>'公立'!AJ110</f>
        <v>1</v>
      </c>
      <c r="AK18" s="291">
        <f>'公立'!AK110</f>
        <v>2</v>
      </c>
      <c r="AL18" s="152">
        <f>'公立'!AL110</f>
        <v>0</v>
      </c>
      <c r="AM18" s="291">
        <f>'公立'!AM110</f>
        <v>1</v>
      </c>
      <c r="AN18" s="291">
        <f>'公立'!AN110</f>
        <v>3</v>
      </c>
      <c r="AO18" s="152">
        <f>'公立'!AO110</f>
        <v>4</v>
      </c>
    </row>
    <row r="19" spans="2:41" ht="18" customHeight="1">
      <c r="B19" s="65"/>
      <c r="C19" s="7" t="s">
        <v>56</v>
      </c>
      <c r="D19" s="110">
        <f>'[1]Sheet1'!$D$16</f>
        <v>4</v>
      </c>
      <c r="E19" s="110">
        <f>'公立'!E115</f>
        <v>8</v>
      </c>
      <c r="F19" s="111">
        <f>'公立'!F115</f>
        <v>0</v>
      </c>
      <c r="G19" s="109">
        <f>'公立'!G115</f>
        <v>34</v>
      </c>
      <c r="H19" s="109">
        <f>'公立'!H115</f>
        <v>42</v>
      </c>
      <c r="I19" s="109">
        <f>'公立'!I115</f>
        <v>76</v>
      </c>
      <c r="J19" s="112">
        <f>'公立'!J115</f>
        <v>42</v>
      </c>
      <c r="K19" s="113">
        <f>'公立'!K115</f>
        <v>34</v>
      </c>
      <c r="L19" s="294">
        <f>'公立'!L115</f>
        <v>0</v>
      </c>
      <c r="M19" s="291">
        <f>'公立'!M115</f>
        <v>3</v>
      </c>
      <c r="N19" s="290">
        <f>'公立'!N59</f>
        <v>0</v>
      </c>
      <c r="O19" s="295">
        <f>'公立'!O59</f>
        <v>0</v>
      </c>
      <c r="P19" s="294">
        <f>'公立'!P115</f>
        <v>0</v>
      </c>
      <c r="Q19" s="295">
        <f>'公立'!Q115</f>
        <v>0</v>
      </c>
      <c r="R19" s="290">
        <f>'公立'!R59</f>
        <v>0</v>
      </c>
      <c r="S19" s="291">
        <f>'公立'!S59</f>
        <v>0</v>
      </c>
      <c r="T19" s="294">
        <f>'公立'!T115</f>
        <v>0</v>
      </c>
      <c r="U19" s="291">
        <f>'公立'!U115</f>
        <v>0</v>
      </c>
      <c r="V19" s="294">
        <f>'公立'!V115</f>
        <v>0</v>
      </c>
      <c r="W19" s="291">
        <f>'公立'!W115</f>
        <v>6</v>
      </c>
      <c r="X19" s="294">
        <f>'公立'!X115</f>
        <v>0</v>
      </c>
      <c r="Y19" s="291">
        <f>'公立'!Y115</f>
        <v>0</v>
      </c>
      <c r="Z19" s="291">
        <f>'公立'!Z115</f>
        <v>0</v>
      </c>
      <c r="AA19" s="291">
        <f>'公立'!AA115</f>
        <v>0</v>
      </c>
      <c r="AB19" s="294">
        <f>'公立'!AB59</f>
        <v>0</v>
      </c>
      <c r="AC19" s="291">
        <f>'公立'!AC59</f>
        <v>0</v>
      </c>
      <c r="AD19" s="294">
        <f>'公立'!AD115</f>
        <v>0</v>
      </c>
      <c r="AE19" s="291">
        <f>'公立'!AE115</f>
        <v>0</v>
      </c>
      <c r="AF19" s="294">
        <f>'公立'!AF115</f>
        <v>0</v>
      </c>
      <c r="AG19" s="291">
        <f>'公立'!AG115</f>
        <v>9</v>
      </c>
      <c r="AH19" s="291">
        <f>'公立'!AH115</f>
        <v>9</v>
      </c>
      <c r="AI19" s="291">
        <f>'公立'!AI115</f>
        <v>0</v>
      </c>
      <c r="AJ19" s="291">
        <f>'公立'!AJ115</f>
        <v>0</v>
      </c>
      <c r="AK19" s="291">
        <f>'公立'!AK115</f>
        <v>0</v>
      </c>
      <c r="AL19" s="152">
        <f>'公立'!AL115</f>
        <v>0</v>
      </c>
      <c r="AM19" s="291">
        <f>'公立'!AM115</f>
        <v>0</v>
      </c>
      <c r="AN19" s="291">
        <f>'公立'!AN115</f>
        <v>1</v>
      </c>
      <c r="AO19" s="152">
        <f>'公立'!AO115</f>
        <v>1</v>
      </c>
    </row>
    <row r="20" spans="2:41" ht="18" customHeight="1">
      <c r="B20" s="65"/>
      <c r="C20" s="7" t="s">
        <v>57</v>
      </c>
      <c r="D20" s="110">
        <f>'[1]Sheet1'!$D$18</f>
        <v>9</v>
      </c>
      <c r="E20" s="110">
        <f>'公立'!E125</f>
        <v>69</v>
      </c>
      <c r="F20" s="111">
        <f>'公立'!F125</f>
        <v>468</v>
      </c>
      <c r="G20" s="109">
        <f>'公立'!G125</f>
        <v>639</v>
      </c>
      <c r="H20" s="109">
        <f>'公立'!H125</f>
        <v>655</v>
      </c>
      <c r="I20" s="109">
        <f>'公立'!I125</f>
        <v>1762</v>
      </c>
      <c r="J20" s="112">
        <f>'公立'!J125</f>
        <v>876</v>
      </c>
      <c r="K20" s="113">
        <f>'公立'!K125</f>
        <v>886</v>
      </c>
      <c r="L20" s="294">
        <f>'公立'!L125</f>
        <v>0</v>
      </c>
      <c r="M20" s="291">
        <f>'公立'!M125</f>
        <v>9</v>
      </c>
      <c r="N20" s="290">
        <f>'公立'!N60</f>
        <v>0</v>
      </c>
      <c r="O20" s="295">
        <f>'公立'!O60</f>
        <v>0</v>
      </c>
      <c r="P20" s="294">
        <f>'公立'!P125</f>
        <v>0</v>
      </c>
      <c r="Q20" s="295">
        <f>'公立'!Q125</f>
        <v>0</v>
      </c>
      <c r="R20" s="290">
        <f>'公立'!R60</f>
        <v>0</v>
      </c>
      <c r="S20" s="291">
        <f>'公立'!S60</f>
        <v>0</v>
      </c>
      <c r="T20" s="294">
        <f>'公立'!T125</f>
        <v>0</v>
      </c>
      <c r="U20" s="291">
        <f>'公立'!U125</f>
        <v>0</v>
      </c>
      <c r="V20" s="294">
        <f>'公立'!V125</f>
        <v>1</v>
      </c>
      <c r="W20" s="291">
        <f>'公立'!W125</f>
        <v>64</v>
      </c>
      <c r="X20" s="294">
        <f>'公立'!X125</f>
        <v>0</v>
      </c>
      <c r="Y20" s="291">
        <f>'公立'!Y125</f>
        <v>0</v>
      </c>
      <c r="Z20" s="291">
        <f>'公立'!Z125</f>
        <v>0</v>
      </c>
      <c r="AA20" s="291">
        <f>'公立'!AA125</f>
        <v>0</v>
      </c>
      <c r="AB20" s="294">
        <f>'公立'!AB60</f>
        <v>0</v>
      </c>
      <c r="AC20" s="291">
        <f>'公立'!AC60</f>
        <v>0</v>
      </c>
      <c r="AD20" s="294">
        <f>'公立'!AD125</f>
        <v>0</v>
      </c>
      <c r="AE20" s="291">
        <f>'公立'!AE125</f>
        <v>28</v>
      </c>
      <c r="AF20" s="294">
        <f>'公立'!AF125</f>
        <v>1</v>
      </c>
      <c r="AG20" s="291">
        <f>'公立'!AG125</f>
        <v>101</v>
      </c>
      <c r="AH20" s="291">
        <f>'公立'!AH125</f>
        <v>102</v>
      </c>
      <c r="AI20" s="291">
        <f>'公立'!AI125</f>
        <v>1</v>
      </c>
      <c r="AJ20" s="291">
        <f>'公立'!AJ125</f>
        <v>4</v>
      </c>
      <c r="AK20" s="291">
        <f>'公立'!AK125</f>
        <v>42</v>
      </c>
      <c r="AL20" s="152">
        <f>'公立'!AL125</f>
        <v>0</v>
      </c>
      <c r="AM20" s="291">
        <f>'公立'!AM125</f>
        <v>0</v>
      </c>
      <c r="AN20" s="291">
        <f>'公立'!AN125</f>
        <v>1</v>
      </c>
      <c r="AO20" s="152">
        <f>'公立'!AO125</f>
        <v>1</v>
      </c>
    </row>
    <row r="21" spans="2:41" ht="18" customHeight="1">
      <c r="B21" s="65"/>
      <c r="C21" s="7" t="s">
        <v>58</v>
      </c>
      <c r="D21" s="110">
        <f>'[1]Sheet1'!$D$19</f>
        <v>9</v>
      </c>
      <c r="E21" s="110">
        <f>'公立'!E135</f>
        <v>37</v>
      </c>
      <c r="F21" s="111">
        <f>'公立'!F135</f>
        <v>0</v>
      </c>
      <c r="G21" s="109">
        <f>'公立'!G135</f>
        <v>446</v>
      </c>
      <c r="H21" s="109">
        <f>'公立'!H135</f>
        <v>480</v>
      </c>
      <c r="I21" s="109">
        <f>'公立'!I135</f>
        <v>926</v>
      </c>
      <c r="J21" s="112">
        <f>'公立'!J135</f>
        <v>488</v>
      </c>
      <c r="K21" s="113">
        <f>'公立'!K135</f>
        <v>438</v>
      </c>
      <c r="L21" s="294">
        <f>'公立'!L135</f>
        <v>0</v>
      </c>
      <c r="M21" s="291">
        <f>'公立'!M135</f>
        <v>5</v>
      </c>
      <c r="N21" s="290">
        <f>'公立'!N61</f>
        <v>0</v>
      </c>
      <c r="O21" s="295">
        <f>'公立'!O61</f>
        <v>0</v>
      </c>
      <c r="P21" s="294">
        <f>'公立'!P135</f>
        <v>0</v>
      </c>
      <c r="Q21" s="295">
        <f>'公立'!Q135</f>
        <v>0</v>
      </c>
      <c r="R21" s="290">
        <f>'公立'!R61</f>
        <v>0</v>
      </c>
      <c r="S21" s="291">
        <f>'公立'!S61</f>
        <v>0</v>
      </c>
      <c r="T21" s="294">
        <f>'公立'!T135</f>
        <v>0</v>
      </c>
      <c r="U21" s="291">
        <f>'公立'!U135</f>
        <v>0</v>
      </c>
      <c r="V21" s="294">
        <f>'公立'!V135</f>
        <v>1</v>
      </c>
      <c r="W21" s="291">
        <f>'公立'!W135</f>
        <v>35</v>
      </c>
      <c r="X21" s="294">
        <f>'公立'!X135</f>
        <v>0</v>
      </c>
      <c r="Y21" s="291">
        <f>'公立'!Y135</f>
        <v>0</v>
      </c>
      <c r="Z21" s="291">
        <f>'公立'!Z135</f>
        <v>0</v>
      </c>
      <c r="AA21" s="291">
        <f>'公立'!AA135</f>
        <v>0</v>
      </c>
      <c r="AB21" s="294">
        <f>'公立'!AB61</f>
        <v>0</v>
      </c>
      <c r="AC21" s="291">
        <f>'公立'!AC61</f>
        <v>0</v>
      </c>
      <c r="AD21" s="294">
        <f>'公立'!AD135</f>
        <v>0</v>
      </c>
      <c r="AE21" s="291">
        <f>'公立'!AE135</f>
        <v>23</v>
      </c>
      <c r="AF21" s="294">
        <f>'公立'!AF135</f>
        <v>1</v>
      </c>
      <c r="AG21" s="291">
        <f>'公立'!AG135</f>
        <v>63</v>
      </c>
      <c r="AH21" s="291">
        <f>'公立'!AH135</f>
        <v>64</v>
      </c>
      <c r="AI21" s="291">
        <f>'公立'!AI135</f>
        <v>0</v>
      </c>
      <c r="AJ21" s="291">
        <f>'公立'!AJ135</f>
        <v>1</v>
      </c>
      <c r="AK21" s="291">
        <f>'公立'!AK135</f>
        <v>6</v>
      </c>
      <c r="AL21" s="152">
        <f>'公立'!AL135</f>
        <v>0</v>
      </c>
      <c r="AM21" s="291">
        <f>'公立'!AM135</f>
        <v>0</v>
      </c>
      <c r="AN21" s="291">
        <f>'公立'!AN135</f>
        <v>5</v>
      </c>
      <c r="AO21" s="152">
        <f>'公立'!AO135</f>
        <v>5</v>
      </c>
    </row>
    <row r="22" spans="2:41" ht="18" customHeight="1">
      <c r="B22" s="65"/>
      <c r="C22" s="7" t="s">
        <v>319</v>
      </c>
      <c r="D22" s="110">
        <f>'[1]Sheet1'!$D$20</f>
        <v>5</v>
      </c>
      <c r="E22" s="110">
        <f>'公立'!E141</f>
        <v>21</v>
      </c>
      <c r="F22" s="111">
        <f>'公立'!F141</f>
        <v>70</v>
      </c>
      <c r="G22" s="109">
        <f>'公立'!G141</f>
        <v>162</v>
      </c>
      <c r="H22" s="109">
        <f>'公立'!H141</f>
        <v>209</v>
      </c>
      <c r="I22" s="109">
        <f>'公立'!I141</f>
        <v>441</v>
      </c>
      <c r="J22" s="112">
        <f>'公立'!J141</f>
        <v>241</v>
      </c>
      <c r="K22" s="113">
        <f>'公立'!K141</f>
        <v>200</v>
      </c>
      <c r="L22" s="294">
        <f>'公立'!L141</f>
        <v>0</v>
      </c>
      <c r="M22" s="291">
        <f>'公立'!M141</f>
        <v>0</v>
      </c>
      <c r="N22" s="290">
        <f>'公立'!N62</f>
        <v>0</v>
      </c>
      <c r="O22" s="295">
        <f>'公立'!O62</f>
        <v>0</v>
      </c>
      <c r="P22" s="294">
        <f>'公立'!P141</f>
        <v>0</v>
      </c>
      <c r="Q22" s="295">
        <f>'公立'!Q141</f>
        <v>0</v>
      </c>
      <c r="R22" s="290">
        <f>'公立'!R62</f>
        <v>0</v>
      </c>
      <c r="S22" s="291">
        <f>'公立'!S62</f>
        <v>0</v>
      </c>
      <c r="T22" s="294">
        <f>'公立'!T141</f>
        <v>0</v>
      </c>
      <c r="U22" s="291">
        <f>'公立'!U141</f>
        <v>0</v>
      </c>
      <c r="V22" s="294">
        <f>'公立'!V141</f>
        <v>0</v>
      </c>
      <c r="W22" s="291">
        <f>'公立'!W141</f>
        <v>26</v>
      </c>
      <c r="X22" s="294">
        <f>'公立'!X141</f>
        <v>0</v>
      </c>
      <c r="Y22" s="291">
        <f>'公立'!Y141</f>
        <v>0</v>
      </c>
      <c r="Z22" s="291">
        <f>'公立'!Z141</f>
        <v>0</v>
      </c>
      <c r="AA22" s="291">
        <f>'公立'!AA141</f>
        <v>0</v>
      </c>
      <c r="AB22" s="294">
        <f>'公立'!AB62</f>
        <v>0</v>
      </c>
      <c r="AC22" s="291">
        <f>'公立'!AC62</f>
        <v>0</v>
      </c>
      <c r="AD22" s="294">
        <f>'公立'!AD141</f>
        <v>0</v>
      </c>
      <c r="AE22" s="291">
        <f>'公立'!AE141</f>
        <v>15</v>
      </c>
      <c r="AF22" s="294">
        <f>'公立'!AF141</f>
        <v>0</v>
      </c>
      <c r="AG22" s="291">
        <f>'公立'!AG141</f>
        <v>41</v>
      </c>
      <c r="AH22" s="291">
        <f>'公立'!AH141</f>
        <v>41</v>
      </c>
      <c r="AI22" s="291">
        <f>'公立'!AI141</f>
        <v>0</v>
      </c>
      <c r="AJ22" s="291">
        <f>'公立'!AJ141</f>
        <v>1</v>
      </c>
      <c r="AK22" s="291">
        <f>'公立'!AK141</f>
        <v>10</v>
      </c>
      <c r="AL22" s="152">
        <f>'公立'!AL141</f>
        <v>0</v>
      </c>
      <c r="AM22" s="291">
        <f>'公立'!AM141</f>
        <v>5</v>
      </c>
      <c r="AN22" s="291">
        <f>'公立'!AN141</f>
        <v>0</v>
      </c>
      <c r="AO22" s="152">
        <f>'公立'!AO141</f>
        <v>5</v>
      </c>
    </row>
    <row r="23" spans="2:41" ht="18" customHeight="1">
      <c r="B23" s="65"/>
      <c r="C23" s="7" t="s">
        <v>333</v>
      </c>
      <c r="D23" s="110">
        <f>'[1]Sheet1'!$D$21</f>
        <v>5</v>
      </c>
      <c r="E23" s="110">
        <f>'公立'!E147</f>
        <v>24</v>
      </c>
      <c r="F23" s="111">
        <f>'公立'!F147</f>
        <v>129</v>
      </c>
      <c r="G23" s="109">
        <f>'公立'!G147</f>
        <v>169</v>
      </c>
      <c r="H23" s="109">
        <f>'公立'!H147</f>
        <v>149</v>
      </c>
      <c r="I23" s="109">
        <f>'公立'!I147</f>
        <v>447</v>
      </c>
      <c r="J23" s="112">
        <f>'公立'!J147</f>
        <v>235</v>
      </c>
      <c r="K23" s="113">
        <f>'公立'!K147</f>
        <v>212</v>
      </c>
      <c r="L23" s="294">
        <f>'公立'!L147</f>
        <v>0</v>
      </c>
      <c r="M23" s="291">
        <f>'公立'!M147</f>
        <v>5</v>
      </c>
      <c r="N23" s="290">
        <f>'公立'!N63</f>
        <v>0</v>
      </c>
      <c r="O23" s="295">
        <f>'公立'!O63</f>
        <v>0</v>
      </c>
      <c r="P23" s="294">
        <f>'公立'!P147</f>
        <v>0</v>
      </c>
      <c r="Q23" s="295">
        <f>'公立'!Q147</f>
        <v>0</v>
      </c>
      <c r="R23" s="290">
        <f>'公立'!R63</f>
        <v>0</v>
      </c>
      <c r="S23" s="291">
        <f>'公立'!S63</f>
        <v>0</v>
      </c>
      <c r="T23" s="294">
        <f>'公立'!T147</f>
        <v>0</v>
      </c>
      <c r="U23" s="291">
        <f>'公立'!U147</f>
        <v>0</v>
      </c>
      <c r="V23" s="294">
        <f>'公立'!V147</f>
        <v>0</v>
      </c>
      <c r="W23" s="291">
        <f>'公立'!W147</f>
        <v>24</v>
      </c>
      <c r="X23" s="294">
        <f>'公立'!X147</f>
        <v>0</v>
      </c>
      <c r="Y23" s="291">
        <f>'公立'!Y147</f>
        <v>0</v>
      </c>
      <c r="Z23" s="291">
        <f>'公立'!Z147</f>
        <v>0</v>
      </c>
      <c r="AA23" s="291">
        <f>'公立'!AA147</f>
        <v>0</v>
      </c>
      <c r="AB23" s="294">
        <f>'公立'!AB147</f>
        <v>0</v>
      </c>
      <c r="AC23" s="291">
        <f>'公立'!AC147</f>
        <v>0</v>
      </c>
      <c r="AD23" s="294">
        <f>'公立'!AD147</f>
        <v>0</v>
      </c>
      <c r="AE23" s="291">
        <f>'公立'!AE147</f>
        <v>4</v>
      </c>
      <c r="AF23" s="294">
        <f>'公立'!AF147</f>
        <v>0</v>
      </c>
      <c r="AG23" s="291">
        <f>'公立'!AG147</f>
        <v>38</v>
      </c>
      <c r="AH23" s="291">
        <f>'公立'!AH147</f>
        <v>38</v>
      </c>
      <c r="AI23" s="291">
        <f>'公立'!AI147</f>
        <v>0</v>
      </c>
      <c r="AJ23" s="291">
        <f>'公立'!AJ147</f>
        <v>2</v>
      </c>
      <c r="AK23" s="291">
        <f>'公立'!AK147</f>
        <v>0</v>
      </c>
      <c r="AL23" s="152">
        <f>'公立'!AL147</f>
        <v>6</v>
      </c>
      <c r="AM23" s="291">
        <f>'公立'!AM147</f>
        <v>0</v>
      </c>
      <c r="AN23" s="291">
        <f>'公立'!AN147</f>
        <v>7</v>
      </c>
      <c r="AO23" s="152">
        <f>'公立'!AO147</f>
        <v>7</v>
      </c>
    </row>
    <row r="24" spans="2:41" ht="18" customHeight="1">
      <c r="B24" s="65"/>
      <c r="C24" s="7" t="s">
        <v>59</v>
      </c>
      <c r="D24" s="110">
        <f>SUM('[1]Sheet1'!$D$24:$D$27)</f>
        <v>5</v>
      </c>
      <c r="E24" s="110">
        <f>'公立'!E150+'公立'!E153+'公立'!E157</f>
        <v>26</v>
      </c>
      <c r="F24" s="111">
        <f>'公立'!F150+'公立'!F153+'公立'!F157</f>
        <v>181</v>
      </c>
      <c r="G24" s="109">
        <f>'公立'!G150+'公立'!G153+'公立'!G157</f>
        <v>173</v>
      </c>
      <c r="H24" s="109">
        <f>'公立'!H150+'公立'!H153+'公立'!H157</f>
        <v>183</v>
      </c>
      <c r="I24" s="109">
        <f>'公立'!I150+'公立'!I153+'公立'!I157</f>
        <v>537</v>
      </c>
      <c r="J24" s="112">
        <f>'公立'!J150+'公立'!J153+'公立'!J157</f>
        <v>283</v>
      </c>
      <c r="K24" s="113">
        <f>'公立'!K150+'公立'!K153+'公立'!K157</f>
        <v>254</v>
      </c>
      <c r="L24" s="294">
        <f>'公立'!L150+'公立'!L153+'公立'!L157</f>
        <v>0</v>
      </c>
      <c r="M24" s="291">
        <f>'公立'!M150+'公立'!M153+'公立'!M157</f>
        <v>2</v>
      </c>
      <c r="N24" s="290">
        <f>'公立'!N64</f>
        <v>0</v>
      </c>
      <c r="O24" s="295">
        <f>'公立'!O64</f>
        <v>0</v>
      </c>
      <c r="P24" s="294">
        <f>'公立'!P150+'公立'!P153+'公立'!P157</f>
        <v>0</v>
      </c>
      <c r="Q24" s="295">
        <f>'公立'!Q150+'公立'!Q153+'公立'!Q157</f>
        <v>4</v>
      </c>
      <c r="R24" s="290">
        <f>'公立'!R64</f>
        <v>0</v>
      </c>
      <c r="S24" s="291">
        <f>'公立'!S64</f>
        <v>0</v>
      </c>
      <c r="T24" s="294">
        <f>'公立'!T150+'公立'!T153+'公立'!T157</f>
        <v>0</v>
      </c>
      <c r="U24" s="291">
        <f>'公立'!U150+'公立'!U153+'公立'!U157</f>
        <v>0</v>
      </c>
      <c r="V24" s="294">
        <f>'公立'!V150+'公立'!V153+'公立'!V157</f>
        <v>0</v>
      </c>
      <c r="W24" s="291">
        <f>'公立'!W150+'公立'!W153+'公立'!W157</f>
        <v>19</v>
      </c>
      <c r="X24" s="294">
        <f>'公立'!X150+'公立'!X153+'公立'!X157</f>
        <v>0</v>
      </c>
      <c r="Y24" s="291">
        <f>'公立'!Y150+'公立'!Y153+'公立'!Y157</f>
        <v>0</v>
      </c>
      <c r="Z24" s="291">
        <f>'公立'!Z150+'公立'!Z153+'公立'!Z157</f>
        <v>0</v>
      </c>
      <c r="AA24" s="291">
        <f>'公立'!AA150+'公立'!AA153+'公立'!AA157</f>
        <v>0</v>
      </c>
      <c r="AB24" s="294">
        <f>'公立'!AB63</f>
        <v>0</v>
      </c>
      <c r="AC24" s="291">
        <f>'公立'!AC63</f>
        <v>0</v>
      </c>
      <c r="AD24" s="294">
        <f>'公立'!AD150+'公立'!AD153+'公立'!AD157</f>
        <v>0</v>
      </c>
      <c r="AE24" s="291">
        <f>'公立'!AE150+'公立'!AE153+'公立'!AE157</f>
        <v>21</v>
      </c>
      <c r="AF24" s="294">
        <f>'公立'!AF150+'公立'!AF153+'公立'!AF157</f>
        <v>0</v>
      </c>
      <c r="AG24" s="291">
        <f>'公立'!AG150+'公立'!AG153+'公立'!AG157</f>
        <v>46</v>
      </c>
      <c r="AH24" s="291">
        <f>'公立'!AH150+'公立'!AH153+'公立'!AH157</f>
        <v>46</v>
      </c>
      <c r="AI24" s="291">
        <f>'公立'!AI150+'公立'!AI153+'公立'!AI157</f>
        <v>0</v>
      </c>
      <c r="AJ24" s="291">
        <f>'公立'!AJ150+'公立'!AJ153+'公立'!AJ157</f>
        <v>0</v>
      </c>
      <c r="AK24" s="291">
        <f>'公立'!AK150+'公立'!AK153+'公立'!AK157</f>
        <v>3</v>
      </c>
      <c r="AL24" s="152">
        <f>'公立'!AL150+'公立'!AL153+'公立'!AL157</f>
        <v>0</v>
      </c>
      <c r="AM24" s="291">
        <f>'公立'!AM150+'公立'!AM153+'公立'!AM157</f>
        <v>1</v>
      </c>
      <c r="AN24" s="291">
        <f>'公立'!AN150+'公立'!AN153+'公立'!AN157</f>
        <v>8</v>
      </c>
      <c r="AO24" s="152">
        <f>'公立'!AO150+'公立'!AO153+'公立'!AO157</f>
        <v>9</v>
      </c>
    </row>
    <row r="25" spans="2:41" ht="18" customHeight="1">
      <c r="B25" s="10" t="s">
        <v>34</v>
      </c>
      <c r="C25" s="7" t="s">
        <v>60</v>
      </c>
      <c r="D25" s="110">
        <f>SUM('[1]Sheet1'!$D$28,'[1]Sheet1'!$D$30,'[1]Sheet1'!$D$31)</f>
        <v>7</v>
      </c>
      <c r="E25" s="110">
        <f>'公立'!E160+'公立'!E163+'公立'!E169</f>
        <v>39</v>
      </c>
      <c r="F25" s="111">
        <f>'公立'!F160+'公立'!F163+'公立'!F169</f>
        <v>242</v>
      </c>
      <c r="G25" s="109">
        <f>'公立'!G160+'公立'!G163+'公立'!G169</f>
        <v>241</v>
      </c>
      <c r="H25" s="109">
        <f>'公立'!H160+'公立'!H163+'公立'!H169</f>
        <v>256</v>
      </c>
      <c r="I25" s="109">
        <f>'公立'!I160+'公立'!I163+'公立'!I169</f>
        <v>739</v>
      </c>
      <c r="J25" s="112">
        <f>'公立'!J160+'公立'!J163+'公立'!J169</f>
        <v>371</v>
      </c>
      <c r="K25" s="113">
        <f>'公立'!K160+'公立'!K163+'公立'!K169</f>
        <v>368</v>
      </c>
      <c r="L25" s="294">
        <f>'公立'!L160+'公立'!L163+'公立'!L169</f>
        <v>0</v>
      </c>
      <c r="M25" s="291">
        <f>'公立'!M160+'公立'!M163+'公立'!M169</f>
        <v>7</v>
      </c>
      <c r="N25" s="290">
        <f>'公立'!N65</f>
        <v>0</v>
      </c>
      <c r="O25" s="295">
        <f>'公立'!O65</f>
        <v>0</v>
      </c>
      <c r="P25" s="294">
        <f>'公立'!P160+'公立'!P163+'公立'!P169</f>
        <v>0</v>
      </c>
      <c r="Q25" s="295">
        <f>'公立'!Q160+'公立'!Q163+'公立'!Q169</f>
        <v>0</v>
      </c>
      <c r="R25" s="290">
        <f>'公立'!R65</f>
        <v>0</v>
      </c>
      <c r="S25" s="291">
        <f>'公立'!S65</f>
        <v>0</v>
      </c>
      <c r="T25" s="294">
        <f>'公立'!T160+'公立'!T163+'公立'!T169</f>
        <v>0</v>
      </c>
      <c r="U25" s="291">
        <f>'公立'!U160+'公立'!U163+'公立'!U169</f>
        <v>0</v>
      </c>
      <c r="V25" s="294">
        <f>'公立'!V160+'公立'!V163+'公立'!V169</f>
        <v>1</v>
      </c>
      <c r="W25" s="291">
        <f>'公立'!W160+'公立'!W163+'公立'!W169</f>
        <v>38</v>
      </c>
      <c r="X25" s="294">
        <f>'公立'!X160+'公立'!X163+'公立'!X169</f>
        <v>0</v>
      </c>
      <c r="Y25" s="291">
        <f>'公立'!Y160+'公立'!Y163+'公立'!Y169</f>
        <v>0</v>
      </c>
      <c r="Z25" s="291">
        <f>'公立'!Z160+'公立'!Z163+'公立'!Z169</f>
        <v>0</v>
      </c>
      <c r="AA25" s="291">
        <f>'公立'!AA160+'公立'!AA163+'公立'!AA169</f>
        <v>0</v>
      </c>
      <c r="AB25" s="294">
        <f>'公立'!AB64</f>
        <v>0</v>
      </c>
      <c r="AC25" s="291">
        <f>'公立'!AC64</f>
        <v>0</v>
      </c>
      <c r="AD25" s="294">
        <f>'公立'!AD160+'公立'!AD163+'公立'!AD169</f>
        <v>1</v>
      </c>
      <c r="AE25" s="291">
        <f>'公立'!AE160+'公立'!AE163+'公立'!AE169</f>
        <v>24</v>
      </c>
      <c r="AF25" s="294">
        <f>'公立'!AF160+'公立'!AF163+'公立'!AF169</f>
        <v>2</v>
      </c>
      <c r="AG25" s="291">
        <f>'公立'!AG160+'公立'!AG163+'公立'!AG169</f>
        <v>69</v>
      </c>
      <c r="AH25" s="291">
        <f>'公立'!AH160+'公立'!AH163+'公立'!AH169</f>
        <v>71</v>
      </c>
      <c r="AI25" s="291">
        <f>'公立'!AI160+'公立'!AI163+'公立'!AI169</f>
        <v>0</v>
      </c>
      <c r="AJ25" s="291">
        <f>'公立'!AJ160+'公立'!AJ163+'公立'!AJ169</f>
        <v>3</v>
      </c>
      <c r="AK25" s="291">
        <f>'公立'!AK160+'公立'!AK163+'公立'!AK169</f>
        <v>1</v>
      </c>
      <c r="AL25" s="152">
        <f>'公立'!AL160+'公立'!AL163+'公立'!AL169</f>
        <v>0</v>
      </c>
      <c r="AM25" s="291">
        <f>'公立'!AM160+'公立'!AM163+'公立'!AM169</f>
        <v>0</v>
      </c>
      <c r="AN25" s="291">
        <f>'公立'!AN160+'公立'!AN163+'公立'!AN169</f>
        <v>5</v>
      </c>
      <c r="AO25" s="152">
        <f>'公立'!AO160+'公立'!AO163+'公立'!AO169</f>
        <v>5</v>
      </c>
    </row>
    <row r="26" spans="2:41" ht="18" customHeight="1">
      <c r="B26" s="65"/>
      <c r="C26" s="7" t="s">
        <v>61</v>
      </c>
      <c r="D26" s="110">
        <f>SUM('[1]Sheet1'!$D$34,'[1]Sheet1'!$D$35)</f>
        <v>3</v>
      </c>
      <c r="E26" s="110">
        <f>'公立'!E172+'公立'!E176</f>
        <v>11</v>
      </c>
      <c r="F26" s="111">
        <f>'公立'!F172+'公立'!F176</f>
        <v>51</v>
      </c>
      <c r="G26" s="109">
        <f>'公立'!G172+'公立'!G176</f>
        <v>61</v>
      </c>
      <c r="H26" s="109">
        <f>'公立'!H172+'公立'!H176</f>
        <v>57</v>
      </c>
      <c r="I26" s="109">
        <f>'公立'!I172+'公立'!I176</f>
        <v>169</v>
      </c>
      <c r="J26" s="112">
        <f>'公立'!J172+'公立'!J176</f>
        <v>91</v>
      </c>
      <c r="K26" s="113">
        <f>'公立'!K172+'公立'!K176</f>
        <v>78</v>
      </c>
      <c r="L26" s="294">
        <f>'公立'!L172+'公立'!L176</f>
        <v>0</v>
      </c>
      <c r="M26" s="291">
        <f>'公立'!M172+'公立'!M176</f>
        <v>3</v>
      </c>
      <c r="N26" s="290">
        <f>'公立'!N66</f>
        <v>0</v>
      </c>
      <c r="O26" s="295">
        <f>'公立'!O66</f>
        <v>0</v>
      </c>
      <c r="P26" s="294">
        <f>'公立'!P172+'公立'!P176</f>
        <v>0</v>
      </c>
      <c r="Q26" s="295">
        <f>'公立'!Q172+'公立'!Q176</f>
        <v>0</v>
      </c>
      <c r="R26" s="290">
        <f>'公立'!R66</f>
        <v>0</v>
      </c>
      <c r="S26" s="291">
        <f>'公立'!S66</f>
        <v>0</v>
      </c>
      <c r="T26" s="294">
        <f>'公立'!T172+'公立'!T176</f>
        <v>0</v>
      </c>
      <c r="U26" s="291">
        <f>'公立'!U172+'公立'!U176</f>
        <v>0</v>
      </c>
      <c r="V26" s="294">
        <f>'公立'!V172+'公立'!V176</f>
        <v>1</v>
      </c>
      <c r="W26" s="291">
        <f>'公立'!W172+'公立'!W176</f>
        <v>11</v>
      </c>
      <c r="X26" s="294">
        <f>'公立'!X172+'公立'!X176</f>
        <v>0</v>
      </c>
      <c r="Y26" s="291">
        <f>'公立'!Y172+'公立'!Y176</f>
        <v>0</v>
      </c>
      <c r="Z26" s="291">
        <f>'公立'!Z172+'公立'!Z176</f>
        <v>0</v>
      </c>
      <c r="AA26" s="291">
        <f>'公立'!AA172+'公立'!AA176</f>
        <v>0</v>
      </c>
      <c r="AB26" s="294">
        <f>'公立'!AB66</f>
        <v>0</v>
      </c>
      <c r="AC26" s="291">
        <f>'公立'!AC66</f>
        <v>0</v>
      </c>
      <c r="AD26" s="294">
        <f>'公立'!AD172+'公立'!AD176</f>
        <v>0</v>
      </c>
      <c r="AE26" s="291">
        <f>'公立'!AE172+'公立'!AE176</f>
        <v>4</v>
      </c>
      <c r="AF26" s="294">
        <f>'公立'!AF172+'公立'!AF176</f>
        <v>1</v>
      </c>
      <c r="AG26" s="291">
        <f>'公立'!AG172+'公立'!AG176</f>
        <v>18</v>
      </c>
      <c r="AH26" s="291">
        <f>'公立'!AH172+'公立'!AH176</f>
        <v>19</v>
      </c>
      <c r="AI26" s="291">
        <f>'公立'!AI172+'公立'!AI176</f>
        <v>0</v>
      </c>
      <c r="AJ26" s="291">
        <f>'公立'!AJ172+'公立'!AJ176</f>
        <v>3</v>
      </c>
      <c r="AK26" s="291">
        <f>'公立'!AK172+'公立'!AK176</f>
        <v>1</v>
      </c>
      <c r="AL26" s="152">
        <f>'公立'!AL172+'公立'!AL176</f>
        <v>0</v>
      </c>
      <c r="AM26" s="291">
        <f>'公立'!AM172+'公立'!AM176</f>
        <v>0</v>
      </c>
      <c r="AN26" s="291">
        <f>'公立'!AN172+'公立'!AN176</f>
        <v>4</v>
      </c>
      <c r="AO26" s="152">
        <f>'公立'!AO172+'公立'!AO176</f>
        <v>4</v>
      </c>
    </row>
    <row r="27" spans="2:41" ht="18" customHeight="1">
      <c r="B27" s="65"/>
      <c r="C27" s="7" t="s">
        <v>62</v>
      </c>
      <c r="D27" s="110">
        <f>SUM('[1]Sheet1'!$D$36:$D$39)</f>
        <v>11</v>
      </c>
      <c r="E27" s="110">
        <f>'公立'!E179+'公立'!E183+'公立'!E190+'公立'!E193</f>
        <v>54</v>
      </c>
      <c r="F27" s="111">
        <f>'公立'!F179+'公立'!F183+'公立'!F190+'公立'!F193</f>
        <v>366</v>
      </c>
      <c r="G27" s="109">
        <f>'公立'!G179+'公立'!G183+'公立'!G190+'公立'!G193</f>
        <v>405</v>
      </c>
      <c r="H27" s="109">
        <f>'公立'!H179+'公立'!H183+'公立'!H190+'公立'!H193</f>
        <v>434</v>
      </c>
      <c r="I27" s="109">
        <f>'公立'!I179+'公立'!I183+'公立'!I190+'公立'!I193</f>
        <v>1205</v>
      </c>
      <c r="J27" s="112">
        <f>'公立'!J179+'公立'!J183+'公立'!J190+'公立'!J193</f>
        <v>629</v>
      </c>
      <c r="K27" s="113">
        <f>'公立'!K179+'公立'!K183+'公立'!K190+'公立'!K193</f>
        <v>576</v>
      </c>
      <c r="L27" s="294">
        <f>'公立'!L179+'公立'!L183+'公立'!L190+'公立'!L193</f>
        <v>1</v>
      </c>
      <c r="M27" s="291">
        <f>'公立'!M179+'公立'!M183+'公立'!M190+'公立'!M193</f>
        <v>9</v>
      </c>
      <c r="N27" s="290">
        <f>'公立'!N67</f>
        <v>0</v>
      </c>
      <c r="O27" s="295">
        <f>'公立'!O67</f>
        <v>0</v>
      </c>
      <c r="P27" s="294">
        <f>'公立'!P179+'公立'!P183+'公立'!P190+'公立'!P193</f>
        <v>0</v>
      </c>
      <c r="Q27" s="295">
        <f>'公立'!Q179+'公立'!Q183+'公立'!Q190+'公立'!Q193</f>
        <v>2</v>
      </c>
      <c r="R27" s="290">
        <f>'公立'!R67</f>
        <v>0</v>
      </c>
      <c r="S27" s="291">
        <f>'公立'!S67</f>
        <v>0</v>
      </c>
      <c r="T27" s="294">
        <f>'公立'!T179+'公立'!T183+'公立'!T190+'公立'!T193</f>
        <v>0</v>
      </c>
      <c r="U27" s="291">
        <f>'公立'!U179+'公立'!U183+'公立'!U190+'公立'!U193</f>
        <v>0</v>
      </c>
      <c r="V27" s="294">
        <f>'公立'!V179+'公立'!V183+'公立'!V190+'公立'!V193</f>
        <v>1</v>
      </c>
      <c r="W27" s="291">
        <f>'公立'!W179+'公立'!W183+'公立'!W190+'公立'!W193</f>
        <v>40</v>
      </c>
      <c r="X27" s="294">
        <f>'公立'!X179+'公立'!X183+'公立'!X190+'公立'!X193</f>
        <v>0</v>
      </c>
      <c r="Y27" s="291">
        <f>'公立'!Y179+'公立'!Y183+'公立'!Y190+'公立'!Y193</f>
        <v>0</v>
      </c>
      <c r="Z27" s="291">
        <f>'公立'!Z179+'公立'!Z183+'公立'!Z190+'公立'!Z193</f>
        <v>0</v>
      </c>
      <c r="AA27" s="291">
        <f>'公立'!AA179+'公立'!AA183+'公立'!AA190+'公立'!AA193</f>
        <v>0</v>
      </c>
      <c r="AB27" s="294">
        <f>'公立'!AB67</f>
        <v>0</v>
      </c>
      <c r="AC27" s="291">
        <f>'公立'!AC67</f>
        <v>0</v>
      </c>
      <c r="AD27" s="294">
        <f>'公立'!AD179+'公立'!AD183+'公立'!AD190+'公立'!AD193</f>
        <v>1</v>
      </c>
      <c r="AE27" s="291">
        <f>'公立'!AE179+'公立'!AE183+'公立'!AE190+'公立'!AE193</f>
        <v>33</v>
      </c>
      <c r="AF27" s="294">
        <f>'公立'!AF179+'公立'!AF183+'公立'!AF190+'公立'!AF193</f>
        <v>3</v>
      </c>
      <c r="AG27" s="291">
        <f>'公立'!AG179+'公立'!AG183+'公立'!AG190+'公立'!AG193</f>
        <v>92</v>
      </c>
      <c r="AH27" s="291">
        <f>'公立'!AH179+'公立'!AH183+'公立'!AH190+'公立'!AH193</f>
        <v>95</v>
      </c>
      <c r="AI27" s="291">
        <f>'公立'!AI179+'公立'!AI183+'公立'!AI190+'公立'!AI193</f>
        <v>0</v>
      </c>
      <c r="AJ27" s="291">
        <f>'公立'!AJ179+'公立'!AJ183+'公立'!AJ190+'公立'!AJ193</f>
        <v>1</v>
      </c>
      <c r="AK27" s="291">
        <f>'公立'!AK179+'公立'!AK183+'公立'!AK190+'公立'!AK193</f>
        <v>1</v>
      </c>
      <c r="AL27" s="152">
        <f>'公立'!AL179+'公立'!AL183+'公立'!AL190+'公立'!AL193</f>
        <v>0</v>
      </c>
      <c r="AM27" s="291">
        <f>'公立'!AM179+'公立'!AM183+'公立'!AM190+'公立'!AM193</f>
        <v>0</v>
      </c>
      <c r="AN27" s="291">
        <f>'公立'!AN179+'公立'!AN183+'公立'!AN190+'公立'!AN193</f>
        <v>11</v>
      </c>
      <c r="AO27" s="152">
        <f>'公立'!AO179+'公立'!AO183+'公立'!AO190+'公立'!AO193</f>
        <v>11</v>
      </c>
    </row>
    <row r="28" spans="2:41" ht="18" customHeight="1">
      <c r="B28" s="65"/>
      <c r="C28" s="7" t="s">
        <v>63</v>
      </c>
      <c r="D28" s="110">
        <f>SUM('[1]Sheet1'!$D$40,'[1]Sheet1'!$D$41,'[1]Sheet1'!$D$42,'[1]Sheet1'!$D$44,'[1]Sheet1'!$D$45,'[1]Sheet1'!$D$46,'[1]Sheet1'!$D$48,'[1]Sheet1'!$D$49,'[1]Sheet1'!$D$50,'[1]Sheet1'!$D$51,'[1]Sheet1'!$D$52)</f>
        <v>12</v>
      </c>
      <c r="E28" s="110">
        <f>'公立'!E196+'公立'!E200+'公立'!E205+'公立'!E208+'公立'!E211+'公立'!E215</f>
        <v>32</v>
      </c>
      <c r="F28" s="111">
        <f>'公立'!F196+'公立'!F200+'公立'!F205+'公立'!F208+'公立'!F211+'公立'!F215</f>
        <v>85</v>
      </c>
      <c r="G28" s="109">
        <f>'公立'!G196+'公立'!G200+'公立'!G205+'公立'!G208+'公立'!G211+'公立'!G215</f>
        <v>95</v>
      </c>
      <c r="H28" s="109">
        <f>SUM('公立'!H196,'公立'!H200,'公立'!H205,'公立'!H208,'公立'!H211,'公立'!H215)</f>
        <v>110</v>
      </c>
      <c r="I28" s="109">
        <f>'公立'!I196+'公立'!I200+'公立'!I205+'公立'!I208+'公立'!I211+'公立'!I215</f>
        <v>290</v>
      </c>
      <c r="J28" s="112">
        <f>'公立'!J196+'公立'!J200+'公立'!J205+'公立'!J208+'公立'!J211+'公立'!J215</f>
        <v>148</v>
      </c>
      <c r="K28" s="113">
        <f>'公立'!K196+'公立'!K200+'公立'!K205+'公立'!K208+'公立'!K211+'公立'!K215</f>
        <v>142</v>
      </c>
      <c r="L28" s="294">
        <f>'公立'!L196+'公立'!L200+'公立'!L205+'公立'!L208+'公立'!L211+'公立'!L215</f>
        <v>1</v>
      </c>
      <c r="M28" s="291">
        <f>'公立'!M196+'公立'!M200+'公立'!M205+'公立'!M208+'公立'!M211+'公立'!M215</f>
        <v>7</v>
      </c>
      <c r="N28" s="290">
        <f>'公立'!N68</f>
        <v>0</v>
      </c>
      <c r="O28" s="295">
        <f>'公立'!O68</f>
        <v>0</v>
      </c>
      <c r="P28" s="294">
        <f>'公立'!P196+'公立'!P200+'公立'!P205+'公立'!P208+'公立'!P211+'公立'!P215</f>
        <v>0</v>
      </c>
      <c r="Q28" s="295">
        <f>'公立'!Q196+'公立'!Q200+'公立'!Q205+'公立'!Q208+'公立'!Q211+'公立'!Q215</f>
        <v>0</v>
      </c>
      <c r="R28" s="290">
        <f>'公立'!R68</f>
        <v>0</v>
      </c>
      <c r="S28" s="291">
        <f>'公立'!S68</f>
        <v>0</v>
      </c>
      <c r="T28" s="294">
        <f>'公立'!T196+'公立'!T200+'公立'!T205+'公立'!T208+'公立'!T211+'公立'!T215</f>
        <v>0</v>
      </c>
      <c r="U28" s="291">
        <f>'公立'!U196+'公立'!U200+'公立'!U205+'公立'!U208+'公立'!U211+'公立'!U215</f>
        <v>0</v>
      </c>
      <c r="V28" s="294">
        <f>'公立'!V196+'公立'!V200+'公立'!V205+'公立'!V208+'公立'!V211+'公立'!V215</f>
        <v>1</v>
      </c>
      <c r="W28" s="291">
        <f>'公立'!W196+'公立'!W200+'公立'!W205+'公立'!W208+'公立'!W211+'公立'!W215</f>
        <v>25</v>
      </c>
      <c r="X28" s="294">
        <f>'公立'!X196+'公立'!X200+'公立'!X205+'公立'!X208+'公立'!X211+'公立'!X215</f>
        <v>0</v>
      </c>
      <c r="Y28" s="291">
        <f>'公立'!Y196+'公立'!Y200+'公立'!Y205+'公立'!Y208+'公立'!Y211+'公立'!Y215</f>
        <v>0</v>
      </c>
      <c r="Z28" s="291">
        <f>'公立'!Z196+'公立'!Z200+'公立'!Z205+'公立'!Z208+'公立'!Z211+'公立'!Z215</f>
        <v>1</v>
      </c>
      <c r="AA28" s="291">
        <f>'公立'!AA196+'公立'!AA200+'公立'!AA205+'公立'!AA208+'公立'!AA211+'公立'!AA215</f>
        <v>0</v>
      </c>
      <c r="AB28" s="294">
        <f>'公立'!AB196+'公立'!AB200+'公立'!AB205+'公立'!AB208+'公立'!AB211+'公立'!AB215</f>
        <v>0</v>
      </c>
      <c r="AC28" s="291">
        <f>'公立'!AC196+'公立'!AC200+'公立'!AC205+'公立'!AC208+'公立'!AC211+'公立'!AC215</f>
        <v>0</v>
      </c>
      <c r="AD28" s="294">
        <f>'公立'!AD196+'公立'!AD200+'公立'!AD205+'公立'!AD208+'公立'!AD211+'公立'!AD215</f>
        <v>1</v>
      </c>
      <c r="AE28" s="291">
        <f>'公立'!AE196+'公立'!AE200+'公立'!AE205+'公立'!AE208+'公立'!AE211+'公立'!AE215</f>
        <v>8</v>
      </c>
      <c r="AF28" s="294">
        <f>'公立'!AF196+'公立'!AF200+'公立'!AF205+'公立'!AF208+'公立'!AF211+'公立'!AF215</f>
        <v>3</v>
      </c>
      <c r="AG28" s="291">
        <f>'公立'!AG196+'公立'!AG200+'公立'!AG205+'公立'!AG208+'公立'!AG211+'公立'!AG215</f>
        <v>41</v>
      </c>
      <c r="AH28" s="291">
        <f>'公立'!AH196+'公立'!AH200+'公立'!AH205+'公立'!AH208+'公立'!AH211+'公立'!AH215</f>
        <v>44</v>
      </c>
      <c r="AI28" s="291">
        <f>'公立'!AI196+'公立'!AI200+'公立'!AI205+'公立'!AI208+'公立'!AI211+'公立'!AI215</f>
        <v>0</v>
      </c>
      <c r="AJ28" s="291">
        <f>'公立'!AJ196+'公立'!AJ200+'公立'!AJ205+'公立'!AJ208+'公立'!AJ211+'公立'!AJ215</f>
        <v>0</v>
      </c>
      <c r="AK28" s="291">
        <f>'公立'!AK196+'公立'!AK200+'公立'!AK205+'公立'!AK208+'公立'!AK211+'公立'!AK215</f>
        <v>4</v>
      </c>
      <c r="AL28" s="152">
        <f>'公立'!AL196+'公立'!AL200+'公立'!AL205+'公立'!AL208+'公立'!AL211+'公立'!AL215</f>
        <v>0</v>
      </c>
      <c r="AM28" s="291">
        <f>'公立'!AM196+'公立'!AM200+'公立'!AM205+'公立'!AM208+'公立'!AM211+'公立'!AM215</f>
        <v>0</v>
      </c>
      <c r="AN28" s="291">
        <f>'公立'!AN196+'公立'!AN200+'公立'!AN205+'公立'!AN208+'公立'!AN211+'公立'!AN215</f>
        <v>8</v>
      </c>
      <c r="AO28" s="152">
        <f>'公立'!AO196+'公立'!AO200+'公立'!AO205+'公立'!AO208+'公立'!AO211+'公立'!AO215</f>
        <v>8</v>
      </c>
    </row>
    <row r="29" spans="2:41" ht="18" customHeight="1" thickBot="1">
      <c r="B29" s="66"/>
      <c r="C29" s="68" t="s">
        <v>30</v>
      </c>
      <c r="D29" s="114">
        <f>SUM(D12:D28)</f>
        <v>162</v>
      </c>
      <c r="E29" s="114">
        <f>SUM(E12:E28)</f>
        <v>620</v>
      </c>
      <c r="F29" s="115">
        <f aca="true" t="shared" si="0" ref="F29:AO29">SUM(F12:F28)</f>
        <v>2234</v>
      </c>
      <c r="G29" s="116">
        <f t="shared" si="0"/>
        <v>5029</v>
      </c>
      <c r="H29" s="116">
        <f t="shared" si="0"/>
        <v>5447</v>
      </c>
      <c r="I29" s="116">
        <f t="shared" si="0"/>
        <v>12710</v>
      </c>
      <c r="J29" s="117">
        <f t="shared" si="0"/>
        <v>6590</v>
      </c>
      <c r="K29" s="118">
        <f t="shared" si="0"/>
        <v>6120</v>
      </c>
      <c r="L29" s="250">
        <f t="shared" si="0"/>
        <v>2</v>
      </c>
      <c r="M29" s="249">
        <f t="shared" si="0"/>
        <v>128</v>
      </c>
      <c r="N29" s="250">
        <f>SUM(N12:N28)</f>
        <v>0</v>
      </c>
      <c r="O29" s="249">
        <f>SUM(O12:O28)</f>
        <v>0</v>
      </c>
      <c r="P29" s="250">
        <f t="shared" si="0"/>
        <v>0</v>
      </c>
      <c r="Q29" s="268">
        <f t="shared" si="0"/>
        <v>17</v>
      </c>
      <c r="R29" s="250">
        <f>SUM(R12:R28)</f>
        <v>0</v>
      </c>
      <c r="S29" s="249">
        <f>SUM(S12:S28)</f>
        <v>0</v>
      </c>
      <c r="T29" s="250">
        <f>SUM(T12:T28)</f>
        <v>0</v>
      </c>
      <c r="U29" s="249">
        <f>SUM(U12:U28)</f>
        <v>0</v>
      </c>
      <c r="V29" s="250">
        <f t="shared" si="0"/>
        <v>7</v>
      </c>
      <c r="W29" s="249">
        <f t="shared" si="0"/>
        <v>538</v>
      </c>
      <c r="X29" s="250">
        <f t="shared" si="0"/>
        <v>0</v>
      </c>
      <c r="Y29" s="249">
        <f t="shared" si="0"/>
        <v>0</v>
      </c>
      <c r="Z29" s="249">
        <f t="shared" si="0"/>
        <v>2</v>
      </c>
      <c r="AA29" s="249">
        <f t="shared" si="0"/>
        <v>3</v>
      </c>
      <c r="AB29" s="250">
        <f t="shared" si="0"/>
        <v>0</v>
      </c>
      <c r="AC29" s="249">
        <f t="shared" si="0"/>
        <v>0</v>
      </c>
      <c r="AD29" s="250">
        <f t="shared" si="0"/>
        <v>4</v>
      </c>
      <c r="AE29" s="249">
        <f t="shared" si="0"/>
        <v>330</v>
      </c>
      <c r="AF29" s="250">
        <f t="shared" si="0"/>
        <v>13</v>
      </c>
      <c r="AG29" s="249">
        <f t="shared" si="0"/>
        <v>1031</v>
      </c>
      <c r="AH29" s="249">
        <f>AF29+AG29</f>
        <v>1044</v>
      </c>
      <c r="AI29" s="249">
        <f t="shared" si="0"/>
        <v>2</v>
      </c>
      <c r="AJ29" s="249">
        <f t="shared" si="0"/>
        <v>28</v>
      </c>
      <c r="AK29" s="249">
        <f t="shared" si="0"/>
        <v>124</v>
      </c>
      <c r="AL29" s="155">
        <f t="shared" si="0"/>
        <v>6</v>
      </c>
      <c r="AM29" s="249">
        <f t="shared" si="0"/>
        <v>7</v>
      </c>
      <c r="AN29" s="249">
        <f t="shared" si="0"/>
        <v>82</v>
      </c>
      <c r="AO29" s="155">
        <f t="shared" si="0"/>
        <v>89</v>
      </c>
    </row>
    <row r="30" spans="2:41" ht="18" customHeight="1">
      <c r="B30" s="65"/>
      <c r="C30" s="7" t="s">
        <v>49</v>
      </c>
      <c r="D30" s="163">
        <v>14</v>
      </c>
      <c r="E30" s="110">
        <f>'私立国立'!E26</f>
        <v>84</v>
      </c>
      <c r="F30" s="111">
        <f>'私立国立'!F26</f>
        <v>650</v>
      </c>
      <c r="G30" s="109">
        <f>'私立国立'!G26</f>
        <v>674</v>
      </c>
      <c r="H30" s="109">
        <f>'私立国立'!H26</f>
        <v>720</v>
      </c>
      <c r="I30" s="109">
        <f>'私立国立'!I26</f>
        <v>2044</v>
      </c>
      <c r="J30" s="112">
        <f>'私立国立'!J26</f>
        <v>1004</v>
      </c>
      <c r="K30" s="113">
        <f>'私立国立'!K26</f>
        <v>1040</v>
      </c>
      <c r="L30" s="294">
        <f>'私立国立'!L26</f>
        <v>5</v>
      </c>
      <c r="M30" s="291">
        <f>'私立国立'!M26</f>
        <v>4</v>
      </c>
      <c r="N30" s="294">
        <f>'私立国立'!N26</f>
        <v>0</v>
      </c>
      <c r="O30" s="291">
        <f>'私立国立'!O26</f>
        <v>5</v>
      </c>
      <c r="P30" s="294">
        <f>'私立国立'!P26</f>
        <v>0</v>
      </c>
      <c r="Q30" s="295">
        <f>'私立国立'!Q26</f>
        <v>3</v>
      </c>
      <c r="R30" s="294">
        <f>'私立国立'!R26</f>
        <v>0</v>
      </c>
      <c r="S30" s="291">
        <f>'私立国立'!S26</f>
        <v>1</v>
      </c>
      <c r="T30" s="294">
        <f>'私立国立'!T26</f>
        <v>0</v>
      </c>
      <c r="U30" s="291">
        <f>'私立国立'!U26</f>
        <v>0</v>
      </c>
      <c r="V30" s="294">
        <f>'私立国立'!V26</f>
        <v>5</v>
      </c>
      <c r="W30" s="291">
        <f>'私立国立'!W26</f>
        <v>95</v>
      </c>
      <c r="X30" s="294">
        <f>'私立国立'!X26</f>
        <v>0</v>
      </c>
      <c r="Y30" s="291">
        <f>'私立国立'!Y26</f>
        <v>1</v>
      </c>
      <c r="Z30" s="291">
        <f>'私立国立'!Z26</f>
        <v>0</v>
      </c>
      <c r="AA30" s="291">
        <f>'私立国立'!AA26</f>
        <v>0</v>
      </c>
      <c r="AB30" s="294">
        <f>'私立国立'!AA26</f>
        <v>0</v>
      </c>
      <c r="AC30" s="291">
        <f>'私立国立'!AB26</f>
        <v>0</v>
      </c>
      <c r="AD30" s="294">
        <f>'私立国立'!AD26</f>
        <v>0</v>
      </c>
      <c r="AE30" s="291">
        <f>'私立国立'!AE26</f>
        <v>14</v>
      </c>
      <c r="AF30" s="294">
        <f>'私立国立'!AF26</f>
        <v>10</v>
      </c>
      <c r="AG30" s="291">
        <f>'私立国立'!AG26</f>
        <v>123</v>
      </c>
      <c r="AH30" s="291">
        <f>'私立国立'!AH26</f>
        <v>133</v>
      </c>
      <c r="AI30" s="291">
        <f>'私立国立'!AI26</f>
        <v>0</v>
      </c>
      <c r="AJ30" s="291">
        <f>'私立国立'!AJ26</f>
        <v>0</v>
      </c>
      <c r="AK30" s="291">
        <f>'私立国立'!AK26</f>
        <v>43</v>
      </c>
      <c r="AL30" s="152">
        <f>'私立国立'!AL26</f>
        <v>2</v>
      </c>
      <c r="AM30" s="291">
        <f>'私立国立'!AM26</f>
        <v>10</v>
      </c>
      <c r="AN30" s="291">
        <f>'私立国立'!AN26</f>
        <v>8</v>
      </c>
      <c r="AO30" s="152">
        <f>'私立国立'!AO26</f>
        <v>18</v>
      </c>
    </row>
    <row r="31" spans="2:41" ht="18" customHeight="1">
      <c r="B31" s="65"/>
      <c r="C31" s="7" t="s">
        <v>50</v>
      </c>
      <c r="D31" s="163">
        <v>3</v>
      </c>
      <c r="E31" s="110">
        <f>'私立国立'!E30</f>
        <v>16</v>
      </c>
      <c r="F31" s="111">
        <f>'私立国立'!F30</f>
        <v>131</v>
      </c>
      <c r="G31" s="109">
        <f>'私立国立'!G30</f>
        <v>118</v>
      </c>
      <c r="H31" s="109">
        <f>'私立国立'!H30</f>
        <v>108</v>
      </c>
      <c r="I31" s="109">
        <f>'私立国立'!I30</f>
        <v>357</v>
      </c>
      <c r="J31" s="112">
        <f>'私立国立'!J30</f>
        <v>188</v>
      </c>
      <c r="K31" s="113">
        <f>'私立国立'!K30</f>
        <v>169</v>
      </c>
      <c r="L31" s="294">
        <f>'私立国立'!L30</f>
        <v>1</v>
      </c>
      <c r="M31" s="291">
        <f>'私立国立'!M30</f>
        <v>2</v>
      </c>
      <c r="N31" s="294">
        <f>'私立国立'!N30</f>
        <v>0</v>
      </c>
      <c r="O31" s="291">
        <f>'私立国立'!O30</f>
        <v>0</v>
      </c>
      <c r="P31" s="294">
        <f>'私立国立'!P30</f>
        <v>0</v>
      </c>
      <c r="Q31" s="295">
        <f>'私立国立'!Q30</f>
        <v>1</v>
      </c>
      <c r="R31" s="294">
        <f>'私立国立'!R30</f>
        <v>0</v>
      </c>
      <c r="S31" s="291">
        <f>'私立国立'!S30</f>
        <v>0</v>
      </c>
      <c r="T31" s="294">
        <f>'私立国立'!T30</f>
        <v>0</v>
      </c>
      <c r="U31" s="291">
        <f>'私立国立'!U30</f>
        <v>0</v>
      </c>
      <c r="V31" s="294">
        <f>'私立国立'!V30</f>
        <v>0</v>
      </c>
      <c r="W31" s="291">
        <f>'私立国立'!W30</f>
        <v>23</v>
      </c>
      <c r="X31" s="294">
        <f>'私立国立'!X30</f>
        <v>0</v>
      </c>
      <c r="Y31" s="291">
        <f>'私立国立'!Y30</f>
        <v>0</v>
      </c>
      <c r="Z31" s="291">
        <f>'私立国立'!Z30</f>
        <v>0</v>
      </c>
      <c r="AA31" s="291">
        <f>'私立国立'!AA30</f>
        <v>0</v>
      </c>
      <c r="AB31" s="294">
        <f>'私立国立'!AA27</f>
        <v>0</v>
      </c>
      <c r="AC31" s="291">
        <f>'私立国立'!AB27</f>
        <v>0</v>
      </c>
      <c r="AD31" s="294">
        <f>'私立国立'!AD30</f>
        <v>0</v>
      </c>
      <c r="AE31" s="291">
        <f>'私立国立'!AE30</f>
        <v>2</v>
      </c>
      <c r="AF31" s="294">
        <f>'私立国立'!AF30</f>
        <v>1</v>
      </c>
      <c r="AG31" s="291">
        <f>'私立国立'!AG30</f>
        <v>28</v>
      </c>
      <c r="AH31" s="291">
        <f>'私立国立'!AH30</f>
        <v>29</v>
      </c>
      <c r="AI31" s="291">
        <f>'私立国立'!AI30</f>
        <v>0</v>
      </c>
      <c r="AJ31" s="291">
        <f>'私立国立'!AJ30</f>
        <v>0</v>
      </c>
      <c r="AK31" s="291">
        <f>'私立国立'!AK30</f>
        <v>7</v>
      </c>
      <c r="AL31" s="152">
        <f>'私立国立'!AL30</f>
        <v>0</v>
      </c>
      <c r="AM31" s="291">
        <f>'私立国立'!AM30</f>
        <v>5</v>
      </c>
      <c r="AN31" s="291">
        <f>'私立国立'!AN30</f>
        <v>5</v>
      </c>
      <c r="AO31" s="152">
        <f>'私立国立'!AO30</f>
        <v>10</v>
      </c>
    </row>
    <row r="32" spans="2:41" ht="18" customHeight="1">
      <c r="B32" s="65"/>
      <c r="C32" s="7" t="s">
        <v>51</v>
      </c>
      <c r="D32" s="163">
        <v>1</v>
      </c>
      <c r="E32" s="110">
        <f>'私立国立'!E31</f>
        <v>6</v>
      </c>
      <c r="F32" s="111">
        <f>'私立国立'!F31</f>
        <v>53</v>
      </c>
      <c r="G32" s="109">
        <f>'私立国立'!G31</f>
        <v>53</v>
      </c>
      <c r="H32" s="109">
        <f>'私立国立'!H31</f>
        <v>47</v>
      </c>
      <c r="I32" s="109">
        <f>'私立国立'!I31</f>
        <v>153</v>
      </c>
      <c r="J32" s="112">
        <f>'私立国立'!J31</f>
        <v>68</v>
      </c>
      <c r="K32" s="113">
        <f>'私立国立'!K31</f>
        <v>85</v>
      </c>
      <c r="L32" s="294">
        <f>'私立国立'!L31</f>
        <v>1</v>
      </c>
      <c r="M32" s="291">
        <f>'私立国立'!M31</f>
        <v>0</v>
      </c>
      <c r="N32" s="294">
        <f>'私立国立'!N31</f>
        <v>0</v>
      </c>
      <c r="O32" s="291">
        <f>'私立国立'!O31</f>
        <v>0</v>
      </c>
      <c r="P32" s="294">
        <f>'私立国立'!P31</f>
        <v>0</v>
      </c>
      <c r="Q32" s="295">
        <f>'私立国立'!Q31</f>
        <v>0</v>
      </c>
      <c r="R32" s="294">
        <f>'私立国立'!R31</f>
        <v>0</v>
      </c>
      <c r="S32" s="291">
        <f>'私立国立'!S31</f>
        <v>0</v>
      </c>
      <c r="T32" s="294">
        <f>'私立国立'!T31</f>
        <v>0</v>
      </c>
      <c r="U32" s="291">
        <f>'私立国立'!U31</f>
        <v>0</v>
      </c>
      <c r="V32" s="294">
        <f>'私立国立'!V31</f>
        <v>0</v>
      </c>
      <c r="W32" s="291">
        <f>'私立国立'!W31</f>
        <v>10</v>
      </c>
      <c r="X32" s="294">
        <f>'私立国立'!X31</f>
        <v>0</v>
      </c>
      <c r="Y32" s="291">
        <f>'私立国立'!Y31</f>
        <v>0</v>
      </c>
      <c r="Z32" s="291">
        <f>'私立国立'!Z31</f>
        <v>0</v>
      </c>
      <c r="AA32" s="291">
        <f>'私立国立'!AA31</f>
        <v>0</v>
      </c>
      <c r="AB32" s="294">
        <f>'私立国立'!AA28</f>
        <v>0</v>
      </c>
      <c r="AC32" s="291">
        <f>'私立国立'!AB28</f>
        <v>0</v>
      </c>
      <c r="AD32" s="294">
        <f>'私立国立'!AD31</f>
        <v>0</v>
      </c>
      <c r="AE32" s="291">
        <f>'私立国立'!AE31</f>
        <v>0</v>
      </c>
      <c r="AF32" s="294">
        <f>'私立国立'!AF31</f>
        <v>1</v>
      </c>
      <c r="AG32" s="291">
        <f>'私立国立'!AG31</f>
        <v>10</v>
      </c>
      <c r="AH32" s="291">
        <f>'私立国立'!AH31</f>
        <v>11</v>
      </c>
      <c r="AI32" s="291">
        <f>'私立国立'!AI31</f>
        <v>0</v>
      </c>
      <c r="AJ32" s="291">
        <f>'私立国立'!AJ31</f>
        <v>0</v>
      </c>
      <c r="AK32" s="291">
        <f>'私立国立'!AK31</f>
        <v>3</v>
      </c>
      <c r="AL32" s="152">
        <f>'私立国立'!AL31</f>
        <v>1</v>
      </c>
      <c r="AM32" s="291">
        <f>'私立国立'!AM31</f>
        <v>1</v>
      </c>
      <c r="AN32" s="291">
        <f>'私立国立'!AN31</f>
        <v>1</v>
      </c>
      <c r="AO32" s="152">
        <f>'私立国立'!AO31</f>
        <v>2</v>
      </c>
    </row>
    <row r="33" spans="2:41" ht="18" customHeight="1">
      <c r="B33" s="10" t="s">
        <v>31</v>
      </c>
      <c r="C33" s="7" t="s">
        <v>52</v>
      </c>
      <c r="D33" s="163">
        <v>2</v>
      </c>
      <c r="E33" s="110">
        <f>'私立国立'!E34</f>
        <v>6</v>
      </c>
      <c r="F33" s="111">
        <f>'私立国立'!F34</f>
        <v>0</v>
      </c>
      <c r="G33" s="109">
        <f>'私立国立'!G34</f>
        <v>62</v>
      </c>
      <c r="H33" s="109">
        <f>'私立国立'!H34</f>
        <v>76</v>
      </c>
      <c r="I33" s="109">
        <f>'私立国立'!I34</f>
        <v>138</v>
      </c>
      <c r="J33" s="112">
        <f>'私立国立'!J34</f>
        <v>62</v>
      </c>
      <c r="K33" s="113">
        <f>'私立国立'!K34</f>
        <v>76</v>
      </c>
      <c r="L33" s="294">
        <f>'私立国立'!L34</f>
        <v>0</v>
      </c>
      <c r="M33" s="291">
        <f>'私立国立'!M34</f>
        <v>1</v>
      </c>
      <c r="N33" s="294">
        <f>'私立国立'!N34</f>
        <v>0</v>
      </c>
      <c r="O33" s="291">
        <f>'私立国立'!O34</f>
        <v>0</v>
      </c>
      <c r="P33" s="294">
        <f>'私立国立'!P34</f>
        <v>0</v>
      </c>
      <c r="Q33" s="295">
        <f>'私立国立'!Q34</f>
        <v>1</v>
      </c>
      <c r="R33" s="294">
        <f>'私立国立'!R34</f>
        <v>0</v>
      </c>
      <c r="S33" s="291">
        <f>'私立国立'!S34</f>
        <v>0</v>
      </c>
      <c r="T33" s="294">
        <f>'私立国立'!T34</f>
        <v>0</v>
      </c>
      <c r="U33" s="291">
        <f>'私立国立'!U34</f>
        <v>0</v>
      </c>
      <c r="V33" s="294">
        <f>'私立国立'!V34</f>
        <v>1</v>
      </c>
      <c r="W33" s="291">
        <f>'私立国立'!W34</f>
        <v>6</v>
      </c>
      <c r="X33" s="294">
        <f>'私立国立'!X34</f>
        <v>0</v>
      </c>
      <c r="Y33" s="291">
        <f>'私立国立'!Y34</f>
        <v>0</v>
      </c>
      <c r="Z33" s="291">
        <f>'私立国立'!Z34</f>
        <v>0</v>
      </c>
      <c r="AA33" s="291">
        <f>'私立国立'!AA34</f>
        <v>0</v>
      </c>
      <c r="AB33" s="294">
        <f>'私立国立'!AB34</f>
        <v>0</v>
      </c>
      <c r="AC33" s="291">
        <f>'私立国立'!AC34</f>
        <v>0</v>
      </c>
      <c r="AD33" s="294">
        <f>'私立国立'!AD34</f>
        <v>0</v>
      </c>
      <c r="AE33" s="291">
        <f>'私立国立'!AE34</f>
        <v>0</v>
      </c>
      <c r="AF33" s="294">
        <f>'私立国立'!AF34</f>
        <v>1</v>
      </c>
      <c r="AG33" s="291">
        <f>'私立国立'!AG34</f>
        <v>8</v>
      </c>
      <c r="AH33" s="291">
        <f>'私立国立'!AH34</f>
        <v>9</v>
      </c>
      <c r="AI33" s="291">
        <f>'私立国立'!AI34</f>
        <v>0</v>
      </c>
      <c r="AJ33" s="291">
        <f>'私立国立'!AJ34</f>
        <v>0</v>
      </c>
      <c r="AK33" s="291">
        <f>'私立国立'!AK34</f>
        <v>2</v>
      </c>
      <c r="AL33" s="152">
        <f>'私立国立'!AL34</f>
        <v>0</v>
      </c>
      <c r="AM33" s="291">
        <f>'私立国立'!AM34</f>
        <v>1</v>
      </c>
      <c r="AN33" s="291">
        <f>'私立国立'!AN34</f>
        <v>3</v>
      </c>
      <c r="AO33" s="152">
        <f>'私立国立'!AO34</f>
        <v>4</v>
      </c>
    </row>
    <row r="34" spans="2:41" ht="18" customHeight="1">
      <c r="B34" s="65"/>
      <c r="C34" s="7" t="s">
        <v>53</v>
      </c>
      <c r="D34" s="163">
        <v>4</v>
      </c>
      <c r="E34" s="110">
        <f>'私立国立'!E39</f>
        <v>24</v>
      </c>
      <c r="F34" s="111">
        <f>'私立国立'!F39</f>
        <v>141</v>
      </c>
      <c r="G34" s="109">
        <f>'私立国立'!G39</f>
        <v>173</v>
      </c>
      <c r="H34" s="109">
        <f>'私立国立'!H39</f>
        <v>217</v>
      </c>
      <c r="I34" s="109">
        <f>'私立国立'!I39</f>
        <v>531</v>
      </c>
      <c r="J34" s="112">
        <f>'私立国立'!J39</f>
        <v>255</v>
      </c>
      <c r="K34" s="113">
        <f>'私立国立'!K39</f>
        <v>276</v>
      </c>
      <c r="L34" s="294">
        <f>'私立国立'!L39</f>
        <v>3</v>
      </c>
      <c r="M34" s="291">
        <f>'私立国立'!M39</f>
        <v>0</v>
      </c>
      <c r="N34" s="294">
        <f>'私立国立'!N39</f>
        <v>2</v>
      </c>
      <c r="O34" s="291">
        <f>'私立国立'!O39</f>
        <v>1</v>
      </c>
      <c r="P34" s="294">
        <f>'私立国立'!P39</f>
        <v>0</v>
      </c>
      <c r="Q34" s="295">
        <f>'私立国立'!Q39</f>
        <v>0</v>
      </c>
      <c r="R34" s="294">
        <f>'私立国立'!R39</f>
        <v>0</v>
      </c>
      <c r="S34" s="291">
        <f>'私立国立'!S39</f>
        <v>0</v>
      </c>
      <c r="T34" s="294">
        <f>'私立国立'!T39</f>
        <v>0</v>
      </c>
      <c r="U34" s="291">
        <f>'私立国立'!U39</f>
        <v>0</v>
      </c>
      <c r="V34" s="294">
        <f>'私立国立'!V39</f>
        <v>0</v>
      </c>
      <c r="W34" s="291">
        <f>'私立国立'!W39</f>
        <v>33</v>
      </c>
      <c r="X34" s="294">
        <f>'私立国立'!X39</f>
        <v>0</v>
      </c>
      <c r="Y34" s="291">
        <f>'私立国立'!Y39</f>
        <v>0</v>
      </c>
      <c r="Z34" s="291">
        <f>'私立国立'!Z39</f>
        <v>0</v>
      </c>
      <c r="AA34" s="291">
        <f>'私立国立'!AA39</f>
        <v>0</v>
      </c>
      <c r="AB34" s="294">
        <f>'私立国立'!AA30</f>
        <v>0</v>
      </c>
      <c r="AC34" s="291">
        <f>'私立国立'!AB30</f>
        <v>0</v>
      </c>
      <c r="AD34" s="294">
        <f>'私立国立'!AD39</f>
        <v>0</v>
      </c>
      <c r="AE34" s="291">
        <f>'私立国立'!AE39</f>
        <v>1</v>
      </c>
      <c r="AF34" s="294">
        <f>'私立国立'!AF39</f>
        <v>5</v>
      </c>
      <c r="AG34" s="291">
        <f>'私立国立'!AG39</f>
        <v>35</v>
      </c>
      <c r="AH34" s="291">
        <f>'私立国立'!AH39</f>
        <v>40</v>
      </c>
      <c r="AI34" s="291">
        <f>'私立国立'!AI39</f>
        <v>0</v>
      </c>
      <c r="AJ34" s="291">
        <f>'私立国立'!AJ39</f>
        <v>0</v>
      </c>
      <c r="AK34" s="291">
        <f>'私立国立'!AK39</f>
        <v>10</v>
      </c>
      <c r="AL34" s="152">
        <f>'私立国立'!AL39</f>
        <v>1</v>
      </c>
      <c r="AM34" s="291">
        <f>'私立国立'!AM39</f>
        <v>3</v>
      </c>
      <c r="AN34" s="291">
        <f>'私立国立'!AN39</f>
        <v>0</v>
      </c>
      <c r="AO34" s="152">
        <f>'私立国立'!AO39</f>
        <v>3</v>
      </c>
    </row>
    <row r="35" spans="2:41" ht="18" customHeight="1">
      <c r="B35" s="65"/>
      <c r="C35" s="7" t="s">
        <v>54</v>
      </c>
      <c r="D35" s="163">
        <v>3</v>
      </c>
      <c r="E35" s="110">
        <f>'私立国立'!E43</f>
        <v>17</v>
      </c>
      <c r="F35" s="111">
        <f>'私立国立'!F43</f>
        <v>97</v>
      </c>
      <c r="G35" s="109">
        <f>'私立国立'!G43</f>
        <v>111</v>
      </c>
      <c r="H35" s="109">
        <f>'私立国立'!H43</f>
        <v>109</v>
      </c>
      <c r="I35" s="109">
        <f>'私立国立'!I43</f>
        <v>317</v>
      </c>
      <c r="J35" s="112">
        <f>'私立国立'!J43</f>
        <v>166</v>
      </c>
      <c r="K35" s="113">
        <f>'私立国立'!K43</f>
        <v>151</v>
      </c>
      <c r="L35" s="294">
        <f>'私立国立'!L43</f>
        <v>1</v>
      </c>
      <c r="M35" s="291">
        <f>'私立国立'!M43</f>
        <v>1</v>
      </c>
      <c r="N35" s="294">
        <f>'私立国立'!N43</f>
        <v>1</v>
      </c>
      <c r="O35" s="291">
        <f>'私立国立'!O43</f>
        <v>0</v>
      </c>
      <c r="P35" s="294">
        <f>'私立国立'!P43</f>
        <v>0</v>
      </c>
      <c r="Q35" s="295">
        <f>'私立国立'!Q43</f>
        <v>1</v>
      </c>
      <c r="R35" s="294">
        <f>'私立国立'!R43</f>
        <v>0</v>
      </c>
      <c r="S35" s="291">
        <f>'私立国立'!S43</f>
        <v>1</v>
      </c>
      <c r="T35" s="294">
        <f>'私立国立'!T43</f>
        <v>0</v>
      </c>
      <c r="U35" s="291">
        <f>'私立国立'!U43</f>
        <v>3</v>
      </c>
      <c r="V35" s="294">
        <f>'私立国立'!V43</f>
        <v>3</v>
      </c>
      <c r="W35" s="291">
        <f>'私立国立'!W43</f>
        <v>18</v>
      </c>
      <c r="X35" s="294">
        <f>'私立国立'!X43</f>
        <v>0</v>
      </c>
      <c r="Y35" s="291">
        <f>'私立国立'!Y43</f>
        <v>0</v>
      </c>
      <c r="Z35" s="291">
        <f>'私立国立'!Z43</f>
        <v>0</v>
      </c>
      <c r="AA35" s="291">
        <f>'私立国立'!AA43</f>
        <v>0</v>
      </c>
      <c r="AB35" s="294">
        <f>'私立国立'!AA31</f>
        <v>0</v>
      </c>
      <c r="AC35" s="291">
        <f>'私立国立'!AB31</f>
        <v>0</v>
      </c>
      <c r="AD35" s="294">
        <f>'私立国立'!AD43</f>
        <v>0</v>
      </c>
      <c r="AE35" s="291">
        <f>'私立国立'!AE43</f>
        <v>3</v>
      </c>
      <c r="AF35" s="294">
        <f>'私立国立'!AF43</f>
        <v>5</v>
      </c>
      <c r="AG35" s="291">
        <f>'私立国立'!AG43</f>
        <v>27</v>
      </c>
      <c r="AH35" s="291">
        <f>'私立国立'!AH43</f>
        <v>32</v>
      </c>
      <c r="AI35" s="291">
        <f>'私立国立'!AI43</f>
        <v>1</v>
      </c>
      <c r="AJ35" s="291">
        <f>'私立国立'!AJ43</f>
        <v>1</v>
      </c>
      <c r="AK35" s="291">
        <f>'私立国立'!AK43</f>
        <v>7</v>
      </c>
      <c r="AL35" s="152">
        <f>'私立国立'!AL43</f>
        <v>0</v>
      </c>
      <c r="AM35" s="291">
        <f>'私立国立'!AM43</f>
        <v>0</v>
      </c>
      <c r="AN35" s="291">
        <f>'私立国立'!AN43</f>
        <v>4</v>
      </c>
      <c r="AO35" s="152">
        <f>'私立国立'!AO43</f>
        <v>4</v>
      </c>
    </row>
    <row r="36" spans="2:41" ht="18" customHeight="1">
      <c r="B36" s="65"/>
      <c r="C36" s="7" t="s">
        <v>56</v>
      </c>
      <c r="D36" s="163">
        <v>1</v>
      </c>
      <c r="E36" s="110">
        <f>'私立国立'!E44</f>
        <v>8</v>
      </c>
      <c r="F36" s="111">
        <f>'私立国立'!F44</f>
        <v>50</v>
      </c>
      <c r="G36" s="109">
        <f>'私立国立'!G44</f>
        <v>73</v>
      </c>
      <c r="H36" s="109">
        <f>'私立国立'!H44</f>
        <v>67</v>
      </c>
      <c r="I36" s="109">
        <f>'私立国立'!I44</f>
        <v>190</v>
      </c>
      <c r="J36" s="112">
        <f>'私立国立'!J44</f>
        <v>94</v>
      </c>
      <c r="K36" s="113">
        <f>'私立国立'!K44</f>
        <v>96</v>
      </c>
      <c r="L36" s="294">
        <f>'私立国立'!L44</f>
        <v>0</v>
      </c>
      <c r="M36" s="291">
        <f>'私立国立'!M44</f>
        <v>1</v>
      </c>
      <c r="N36" s="294">
        <f>'私立国立'!N44</f>
        <v>0</v>
      </c>
      <c r="O36" s="291">
        <f>'私立国立'!O44</f>
        <v>0</v>
      </c>
      <c r="P36" s="294">
        <f>'私立国立'!P44</f>
        <v>0</v>
      </c>
      <c r="Q36" s="295">
        <f>'私立国立'!Q44</f>
        <v>0</v>
      </c>
      <c r="R36" s="294">
        <f>'私立国立'!R44</f>
        <v>0</v>
      </c>
      <c r="S36" s="291">
        <f>'私立国立'!S44</f>
        <v>0</v>
      </c>
      <c r="T36" s="294">
        <f>'私立国立'!T44</f>
        <v>0</v>
      </c>
      <c r="U36" s="291">
        <f>'私立国立'!U44</f>
        <v>0</v>
      </c>
      <c r="V36" s="294">
        <f>'私立国立'!V44</f>
        <v>0</v>
      </c>
      <c r="W36" s="291">
        <f>'私立国立'!W44</f>
        <v>12</v>
      </c>
      <c r="X36" s="294">
        <f>'私立国立'!X44</f>
        <v>0</v>
      </c>
      <c r="Y36" s="291">
        <f>'私立国立'!Y44</f>
        <v>0</v>
      </c>
      <c r="Z36" s="291">
        <f>'私立国立'!Z44</f>
        <v>0</v>
      </c>
      <c r="AA36" s="291">
        <f>'私立国立'!AA44</f>
        <v>0</v>
      </c>
      <c r="AB36" s="294">
        <f>'私立国立'!AA32</f>
        <v>0</v>
      </c>
      <c r="AC36" s="291">
        <f>'私立国立'!AB32</f>
        <v>0</v>
      </c>
      <c r="AD36" s="294">
        <f>'私立国立'!AD44</f>
        <v>0</v>
      </c>
      <c r="AE36" s="291">
        <f>'私立国立'!AE44</f>
        <v>0</v>
      </c>
      <c r="AF36" s="294">
        <f>'私立国立'!AF44</f>
        <v>0</v>
      </c>
      <c r="AG36" s="291">
        <f>'私立国立'!AG44</f>
        <v>13</v>
      </c>
      <c r="AH36" s="291">
        <f>'私立国立'!AH44</f>
        <v>13</v>
      </c>
      <c r="AI36" s="291">
        <f>'私立国立'!AI44</f>
        <v>0</v>
      </c>
      <c r="AJ36" s="291">
        <f>'私立国立'!AJ44</f>
        <v>0</v>
      </c>
      <c r="AK36" s="291">
        <f>'私立国立'!AK44</f>
        <v>10</v>
      </c>
      <c r="AL36" s="152">
        <f>'私立国立'!AL44</f>
        <v>0</v>
      </c>
      <c r="AM36" s="291">
        <f>'私立国立'!AM44</f>
        <v>1</v>
      </c>
      <c r="AN36" s="291">
        <f>'私立国立'!AN44</f>
        <v>2</v>
      </c>
      <c r="AO36" s="152">
        <f>'私立国立'!AO44</f>
        <v>3</v>
      </c>
    </row>
    <row r="37" spans="2:41" ht="18" customHeight="1">
      <c r="B37" s="10"/>
      <c r="C37" s="7" t="s">
        <v>57</v>
      </c>
      <c r="D37" s="163">
        <v>3</v>
      </c>
      <c r="E37" s="110">
        <f>'私立国立'!E48</f>
        <v>20</v>
      </c>
      <c r="F37" s="111">
        <f>'私立国立'!F48</f>
        <v>201</v>
      </c>
      <c r="G37" s="109">
        <f>'私立国立'!G48</f>
        <v>217</v>
      </c>
      <c r="H37" s="109">
        <f>'私立国立'!H48</f>
        <v>227</v>
      </c>
      <c r="I37" s="109">
        <f>'私立国立'!I48</f>
        <v>645</v>
      </c>
      <c r="J37" s="112">
        <f>'私立国立'!J48</f>
        <v>330</v>
      </c>
      <c r="K37" s="113">
        <f>'私立国立'!K48</f>
        <v>315</v>
      </c>
      <c r="L37" s="294">
        <f>'私立国立'!L48</f>
        <v>1</v>
      </c>
      <c r="M37" s="291">
        <f>'私立国立'!M48</f>
        <v>2</v>
      </c>
      <c r="N37" s="294">
        <f>'私立国立'!N48</f>
        <v>0</v>
      </c>
      <c r="O37" s="291">
        <f>'私立国立'!O48</f>
        <v>0</v>
      </c>
      <c r="P37" s="294">
        <f>'私立国立'!P48</f>
        <v>0</v>
      </c>
      <c r="Q37" s="295">
        <f>'私立国立'!Q48</f>
        <v>0</v>
      </c>
      <c r="R37" s="294">
        <f>'私立国立'!R48</f>
        <v>0</v>
      </c>
      <c r="S37" s="291">
        <f>'私立国立'!S48</f>
        <v>2</v>
      </c>
      <c r="T37" s="294">
        <f>'私立国立'!T48</f>
        <v>0</v>
      </c>
      <c r="U37" s="291">
        <f>'私立国立'!U48</f>
        <v>0</v>
      </c>
      <c r="V37" s="294">
        <f>'私立国立'!V48</f>
        <v>1</v>
      </c>
      <c r="W37" s="291">
        <f>'私立国立'!W48</f>
        <v>27</v>
      </c>
      <c r="X37" s="294">
        <f>'私立国立'!X48</f>
        <v>0</v>
      </c>
      <c r="Y37" s="291">
        <f>'私立国立'!Y48</f>
        <v>0</v>
      </c>
      <c r="Z37" s="291">
        <f>'私立国立'!Z48</f>
        <v>0</v>
      </c>
      <c r="AA37" s="291">
        <f>'私立国立'!AA48</f>
        <v>0</v>
      </c>
      <c r="AB37" s="294">
        <f>'私立国立'!AA35</f>
        <v>0</v>
      </c>
      <c r="AC37" s="291">
        <f>'私立国立'!AB35</f>
        <v>0</v>
      </c>
      <c r="AD37" s="294">
        <f>'私立国立'!AD48</f>
        <v>0</v>
      </c>
      <c r="AE37" s="291">
        <f>'私立国立'!AE48</f>
        <v>0</v>
      </c>
      <c r="AF37" s="294">
        <f>'私立国立'!AF48</f>
        <v>2</v>
      </c>
      <c r="AG37" s="291">
        <f>'私立国立'!AG48</f>
        <v>31</v>
      </c>
      <c r="AH37" s="291">
        <f>'私立国立'!AH48</f>
        <v>33</v>
      </c>
      <c r="AI37" s="291">
        <f>'私立国立'!AI48</f>
        <v>0</v>
      </c>
      <c r="AJ37" s="291">
        <f>'私立国立'!AJ48</f>
        <v>0</v>
      </c>
      <c r="AK37" s="291">
        <f>'私立国立'!AK48</f>
        <v>5</v>
      </c>
      <c r="AL37" s="152">
        <f>'私立国立'!AL48</f>
        <v>0</v>
      </c>
      <c r="AM37" s="291">
        <f>'私立国立'!AM48</f>
        <v>2</v>
      </c>
      <c r="AN37" s="291">
        <f>'私立国立'!AN48</f>
        <v>5</v>
      </c>
      <c r="AO37" s="152">
        <f>'私立国立'!AO48</f>
        <v>7</v>
      </c>
    </row>
    <row r="38" spans="2:41" ht="18" customHeight="1">
      <c r="B38" s="65"/>
      <c r="C38" s="7" t="s">
        <v>58</v>
      </c>
      <c r="D38" s="163">
        <v>2</v>
      </c>
      <c r="E38" s="110">
        <f>'私立国立'!E51</f>
        <v>17</v>
      </c>
      <c r="F38" s="111">
        <f>'私立国立'!F51</f>
        <v>144</v>
      </c>
      <c r="G38" s="109">
        <f>'私立国立'!G51</f>
        <v>162</v>
      </c>
      <c r="H38" s="109">
        <f>'私立国立'!H51</f>
        <v>154</v>
      </c>
      <c r="I38" s="109">
        <f>'私立国立'!I51</f>
        <v>460</v>
      </c>
      <c r="J38" s="112">
        <f>'私立国立'!J51</f>
        <v>220</v>
      </c>
      <c r="K38" s="113">
        <f>'私立国立'!K51</f>
        <v>240</v>
      </c>
      <c r="L38" s="294">
        <f>'私立国立'!L51</f>
        <v>0</v>
      </c>
      <c r="M38" s="291">
        <f>'私立国立'!M51</f>
        <v>2</v>
      </c>
      <c r="N38" s="294">
        <f>'私立国立'!N51</f>
        <v>0</v>
      </c>
      <c r="O38" s="291">
        <f>'私立国立'!O51</f>
        <v>0</v>
      </c>
      <c r="P38" s="294">
        <f>'私立国立'!P51</f>
        <v>0</v>
      </c>
      <c r="Q38" s="295">
        <f>'私立国立'!Q51</f>
        <v>0</v>
      </c>
      <c r="R38" s="294">
        <f>'私立国立'!R51</f>
        <v>0</v>
      </c>
      <c r="S38" s="291">
        <f>'私立国立'!S51</f>
        <v>0</v>
      </c>
      <c r="T38" s="294">
        <f>'私立国立'!T51</f>
        <v>0</v>
      </c>
      <c r="U38" s="291">
        <f>'私立国立'!U51</f>
        <v>0</v>
      </c>
      <c r="V38" s="294">
        <f>'私立国立'!V51</f>
        <v>0</v>
      </c>
      <c r="W38" s="291">
        <f>'私立国立'!W51</f>
        <v>23</v>
      </c>
      <c r="X38" s="294">
        <f>'私立国立'!X51</f>
        <v>0</v>
      </c>
      <c r="Y38" s="291">
        <f>'私立国立'!Y51</f>
        <v>0</v>
      </c>
      <c r="Z38" s="291">
        <f>'私立国立'!Z51</f>
        <v>0</v>
      </c>
      <c r="AA38" s="291">
        <f>'私立国立'!AA51</f>
        <v>0</v>
      </c>
      <c r="AB38" s="294">
        <f>'私立国立'!AA36</f>
        <v>0</v>
      </c>
      <c r="AC38" s="291">
        <f>'私立国立'!AB36</f>
        <v>0</v>
      </c>
      <c r="AD38" s="294">
        <f>'私立国立'!AD51</f>
        <v>0</v>
      </c>
      <c r="AE38" s="291">
        <f>'私立国立'!AE51</f>
        <v>0</v>
      </c>
      <c r="AF38" s="294">
        <f>'私立国立'!AF51</f>
        <v>0</v>
      </c>
      <c r="AG38" s="291">
        <f>'私立国立'!AG51</f>
        <v>25</v>
      </c>
      <c r="AH38" s="291">
        <f>'私立国立'!AH51</f>
        <v>25</v>
      </c>
      <c r="AI38" s="291">
        <f>'私立国立'!AI51</f>
        <v>0</v>
      </c>
      <c r="AJ38" s="291">
        <f>'私立国立'!AJ51</f>
        <v>0</v>
      </c>
      <c r="AK38" s="291">
        <f>'私立国立'!AK51</f>
        <v>13</v>
      </c>
      <c r="AL38" s="152">
        <f>'私立国立'!AL51</f>
        <v>10</v>
      </c>
      <c r="AM38" s="291">
        <f>'私立国立'!AM51</f>
        <v>1</v>
      </c>
      <c r="AN38" s="291">
        <f>'私立国立'!AN51</f>
        <v>4</v>
      </c>
      <c r="AO38" s="152">
        <f>'私立国立'!AO51</f>
        <v>5</v>
      </c>
    </row>
    <row r="39" spans="2:41" ht="18" customHeight="1">
      <c r="B39" s="99" t="s">
        <v>365</v>
      </c>
      <c r="C39" s="7" t="s">
        <v>59</v>
      </c>
      <c r="D39" s="163">
        <v>5</v>
      </c>
      <c r="E39" s="110">
        <f>'私立国立'!E52+'私立国立'!E55+'私立国立'!E56+'私立国立'!E57</f>
        <v>38</v>
      </c>
      <c r="F39" s="111">
        <f>'私立国立'!F52+'私立国立'!F55+'私立国立'!F56+'私立国立'!F57</f>
        <v>332</v>
      </c>
      <c r="G39" s="109">
        <f>'私立国立'!G52+'私立国立'!G55+'私立国立'!G56+'私立国立'!G57</f>
        <v>367</v>
      </c>
      <c r="H39" s="109">
        <f>'私立国立'!H52+'私立国立'!H55+'私立国立'!H56+'私立国立'!H57</f>
        <v>376</v>
      </c>
      <c r="I39" s="109">
        <f>'私立国立'!I52+'私立国立'!I55+'私立国立'!I56+'私立国立'!I57</f>
        <v>1075</v>
      </c>
      <c r="J39" s="112">
        <f>'私立国立'!J52+'私立国立'!J55+'私立国立'!J56+'私立国立'!J57</f>
        <v>547</v>
      </c>
      <c r="K39" s="113">
        <f>'私立国立'!K52+'私立国立'!K55+'私立国立'!K56+'私立国立'!K57</f>
        <v>528</v>
      </c>
      <c r="L39" s="294">
        <f>'私立国立'!L52+'私立国立'!L55+'私立国立'!L56+'私立国立'!L57</f>
        <v>3</v>
      </c>
      <c r="M39" s="291">
        <f>'私立国立'!M52+'私立国立'!M55+'私立国立'!M56+'私立国立'!M57</f>
        <v>1</v>
      </c>
      <c r="N39" s="294">
        <f>'私立国立'!N52+'私立国立'!N55+'私立国立'!N56+'私立国立'!N57</f>
        <v>0</v>
      </c>
      <c r="O39" s="291">
        <f>'私立国立'!O52+'私立国立'!O55+'私立国立'!O56+'私立国立'!O57</f>
        <v>1</v>
      </c>
      <c r="P39" s="294">
        <f>'私立国立'!P52+'私立国立'!P55+'私立国立'!P56+'私立国立'!P57</f>
        <v>0</v>
      </c>
      <c r="Q39" s="295">
        <f>'私立国立'!Q52+'私立国立'!Q55+'私立国立'!Q56+'私立国立'!Q57</f>
        <v>0</v>
      </c>
      <c r="R39" s="294">
        <f>'私立国立'!R52+'私立国立'!R55+'私立国立'!R56+'私立国立'!R57</f>
        <v>0</v>
      </c>
      <c r="S39" s="291">
        <f>'私立国立'!S52+'私立国立'!S55+'私立国立'!S56+'私立国立'!S57</f>
        <v>2</v>
      </c>
      <c r="T39" s="294">
        <f>'私立国立'!T52+'私立国立'!T55+'私立国立'!T56+'私立国立'!T57</f>
        <v>0</v>
      </c>
      <c r="U39" s="291">
        <f>'私立国立'!U52+'私立国立'!U55+'私立国立'!U56+'私立国立'!U57</f>
        <v>0</v>
      </c>
      <c r="V39" s="294">
        <f>'私立国立'!V52+'私立国立'!V55+'私立国立'!V56+'私立国立'!V57</f>
        <v>1</v>
      </c>
      <c r="W39" s="291">
        <f>'私立国立'!W52+'私立国立'!W55+'私立国立'!W56+'私立国立'!W57</f>
        <v>55</v>
      </c>
      <c r="X39" s="294">
        <f>'私立国立'!X52+'私立国立'!X55+'私立国立'!X56+'私立国立'!X57</f>
        <v>0</v>
      </c>
      <c r="Y39" s="291">
        <f>'私立国立'!Y52+'私立国立'!Y55+'私立国立'!Y56+'私立国立'!Y57</f>
        <v>3</v>
      </c>
      <c r="Z39" s="291">
        <f>'私立国立'!Z52+'私立国立'!Z55+'私立国立'!Z56+'私立国立'!Z57</f>
        <v>0</v>
      </c>
      <c r="AA39" s="291">
        <f>'私立国立'!AA52+'私立国立'!AA55+'私立国立'!AA56+'私立国立'!AA57</f>
        <v>0</v>
      </c>
      <c r="AB39" s="294">
        <f>'私立国立'!AA37</f>
        <v>0</v>
      </c>
      <c r="AC39" s="291">
        <f>'私立国立'!AB37</f>
        <v>0</v>
      </c>
      <c r="AD39" s="294">
        <f>'私立国立'!AD52+'私立国立'!AD55+'私立国立'!AD56+'私立国立'!AD57</f>
        <v>0</v>
      </c>
      <c r="AE39" s="291">
        <f>'私立国立'!AE52+'私立国立'!AE55+'私立国立'!AE56+'私立国立'!AE57</f>
        <v>4</v>
      </c>
      <c r="AF39" s="294">
        <f>'私立国立'!AF52+'私立国立'!AF55+'私立国立'!AF56+'私立国立'!AF57</f>
        <v>4</v>
      </c>
      <c r="AG39" s="291">
        <f>'私立国立'!AG52+'私立国立'!AG55+'私立国立'!AG56+'私立国立'!AG57</f>
        <v>66</v>
      </c>
      <c r="AH39" s="291">
        <f>'私立国立'!AH52+'私立国立'!AH55+'私立国立'!AH56+'私立国立'!AH57</f>
        <v>70</v>
      </c>
      <c r="AI39" s="291">
        <f>'私立国立'!AI52+'私立国立'!AI55+'私立国立'!AI56+'私立国立'!AI57</f>
        <v>1</v>
      </c>
      <c r="AJ39" s="291">
        <f>'私立国立'!AJ52+'私立国立'!AJ55+'私立国立'!AJ56+'私立国立'!AJ57</f>
        <v>0</v>
      </c>
      <c r="AK39" s="291">
        <f>'私立国立'!AK52+'私立国立'!AK55+'私立国立'!AK56+'私立国立'!AK57</f>
        <v>3</v>
      </c>
      <c r="AL39" s="152">
        <f>'私立国立'!AL52+'私立国立'!AL55+'私立国立'!AL56+'私立国立'!AL57</f>
        <v>2</v>
      </c>
      <c r="AM39" s="291">
        <f>'私立国立'!AM52+'私立国立'!AM55+'私立国立'!AM56+'私立国立'!AM57</f>
        <v>4</v>
      </c>
      <c r="AN39" s="291">
        <f>'私立国立'!AN52+'私立国立'!AN55+'私立国立'!AN56+'私立国立'!AN57</f>
        <v>0</v>
      </c>
      <c r="AO39" s="152">
        <f>'私立国立'!AO52+'私立国立'!AO55+'私立国立'!AO56+'私立国立'!AO57</f>
        <v>4</v>
      </c>
    </row>
    <row r="40" spans="2:41" ht="18" customHeight="1">
      <c r="B40" s="65"/>
      <c r="C40" s="215" t="s">
        <v>62</v>
      </c>
      <c r="D40" s="163">
        <v>2</v>
      </c>
      <c r="E40" s="110">
        <f>'私立国立'!E58+'私立国立'!E59</f>
        <v>14</v>
      </c>
      <c r="F40" s="111">
        <f>'私立国立'!F58+'私立国立'!F59</f>
        <v>96</v>
      </c>
      <c r="G40" s="109">
        <f>'私立国立'!G58+'私立国立'!G59</f>
        <v>117</v>
      </c>
      <c r="H40" s="109">
        <f>'私立国立'!H58+'私立国立'!H59</f>
        <v>119</v>
      </c>
      <c r="I40" s="109">
        <f>'私立国立'!I58+'私立国立'!I59</f>
        <v>332</v>
      </c>
      <c r="J40" s="216">
        <f>'私立国立'!J58+'私立国立'!J59</f>
        <v>176</v>
      </c>
      <c r="K40" s="217">
        <f>'私立国立'!K58+'私立国立'!K59</f>
        <v>156</v>
      </c>
      <c r="L40" s="294">
        <f>'私立国立'!L58+'私立国立'!L59</f>
        <v>0</v>
      </c>
      <c r="M40" s="295">
        <f>'私立国立'!M58+'私立国立'!M59</f>
        <v>1</v>
      </c>
      <c r="N40" s="294">
        <f>'私立国立'!N58+'私立国立'!N59</f>
        <v>0</v>
      </c>
      <c r="O40" s="295">
        <f>'私立国立'!O58+'私立国立'!O59</f>
        <v>0</v>
      </c>
      <c r="P40" s="294">
        <f>'私立国立'!P58+'私立国立'!P59</f>
        <v>0</v>
      </c>
      <c r="Q40" s="295">
        <f>'私立国立'!Q58+'私立国立'!Q59</f>
        <v>1</v>
      </c>
      <c r="R40" s="294">
        <f>'私立国立'!R58+'私立国立'!R59</f>
        <v>0</v>
      </c>
      <c r="S40" s="295">
        <f>'私立国立'!S58+'私立国立'!S59</f>
        <v>0</v>
      </c>
      <c r="T40" s="294">
        <f>'私立国立'!T58+'私立国立'!T59</f>
        <v>0</v>
      </c>
      <c r="U40" s="291">
        <f>'私立国立'!U58+'私立国立'!U59</f>
        <v>0</v>
      </c>
      <c r="V40" s="294">
        <f>'私立国立'!V58+'私立国立'!V59</f>
        <v>0</v>
      </c>
      <c r="W40" s="291">
        <f>'私立国立'!W58+'私立国立'!W59</f>
        <v>19</v>
      </c>
      <c r="X40" s="294">
        <f>'私立国立'!X58+'私立国立'!X59</f>
        <v>0</v>
      </c>
      <c r="Y40" s="291">
        <f>'私立国立'!Y58+'私立国立'!Y59</f>
        <v>0</v>
      </c>
      <c r="Z40" s="281">
        <f>'私立国立'!Z58+'私立国立'!Z59</f>
        <v>0</v>
      </c>
      <c r="AA40" s="296">
        <f>'私立国立'!AA58+'私立国立'!AA59</f>
        <v>0</v>
      </c>
      <c r="AB40" s="294">
        <f>'私立国立'!AA38</f>
        <v>0</v>
      </c>
      <c r="AC40" s="291">
        <f>'私立国立'!AB38</f>
        <v>0</v>
      </c>
      <c r="AD40" s="294">
        <f>'私立国立'!AD58+'私立国立'!AD59</f>
        <v>0</v>
      </c>
      <c r="AE40" s="291">
        <f>'私立国立'!AE58+'私立国立'!AE59</f>
        <v>0</v>
      </c>
      <c r="AF40" s="294">
        <f>'私立国立'!AF58+'私立国立'!AF59</f>
        <v>0</v>
      </c>
      <c r="AG40" s="291">
        <f>'私立国立'!AG58+'私立国立'!AG59</f>
        <v>21</v>
      </c>
      <c r="AH40" s="296">
        <f>'私立国立'!AH58+'私立国立'!AH59</f>
        <v>21</v>
      </c>
      <c r="AI40" s="296">
        <f>'私立国立'!AI58+'私立国立'!AI59</f>
        <v>0</v>
      </c>
      <c r="AJ40" s="296">
        <f>'私立国立'!AJ58+'私立国立'!AJ59</f>
        <v>0</v>
      </c>
      <c r="AK40" s="296">
        <f>'私立国立'!AK58+'私立国立'!AK59</f>
        <v>1</v>
      </c>
      <c r="AL40" s="297">
        <f>'私立国立'!AL58+'私立国立'!AL59</f>
        <v>0</v>
      </c>
      <c r="AM40" s="291">
        <f>'私立国立'!AM58+'私立国立'!AM59</f>
        <v>2</v>
      </c>
      <c r="AN40" s="296">
        <f>'私立国立'!AN58+'私立国立'!AN59</f>
        <v>0</v>
      </c>
      <c r="AO40" s="297">
        <f>'私立国立'!AO58+'私立国立'!AO59</f>
        <v>2</v>
      </c>
    </row>
    <row r="41" spans="2:41" ht="18" customHeight="1">
      <c r="B41" s="65"/>
      <c r="C41" s="7" t="s">
        <v>63</v>
      </c>
      <c r="D41" s="163">
        <v>1</v>
      </c>
      <c r="E41" s="110">
        <f>'私立国立'!E60</f>
        <v>3</v>
      </c>
      <c r="F41" s="111">
        <f>'私立国立'!F60</f>
        <v>14</v>
      </c>
      <c r="G41" s="109">
        <f>'私立国立'!G60</f>
        <v>25</v>
      </c>
      <c r="H41" s="109">
        <f>'私立国立'!H60</f>
        <v>17</v>
      </c>
      <c r="I41" s="109">
        <f>'私立国立'!I60</f>
        <v>56</v>
      </c>
      <c r="J41" s="112">
        <f>'私立国立'!J60</f>
        <v>29</v>
      </c>
      <c r="K41" s="113">
        <f>'私立国立'!K60</f>
        <v>27</v>
      </c>
      <c r="L41" s="294">
        <f>'私立国立'!L60</f>
        <v>0</v>
      </c>
      <c r="M41" s="291">
        <f>'私立国立'!M60</f>
        <v>0</v>
      </c>
      <c r="N41" s="294">
        <f>'私立国立'!N60</f>
        <v>0</v>
      </c>
      <c r="O41" s="291">
        <f>'私立国立'!O60</f>
        <v>0</v>
      </c>
      <c r="P41" s="294">
        <f>'私立国立'!P60</f>
        <v>0</v>
      </c>
      <c r="Q41" s="295">
        <f>'私立国立'!Q60</f>
        <v>0</v>
      </c>
      <c r="R41" s="294">
        <f>'私立国立'!R60</f>
        <v>0</v>
      </c>
      <c r="S41" s="291">
        <f>'私立国立'!S60</f>
        <v>0</v>
      </c>
      <c r="T41" s="294">
        <f>'私立国立'!T60</f>
        <v>0</v>
      </c>
      <c r="U41" s="291">
        <f>'私立国立'!U60</f>
        <v>0</v>
      </c>
      <c r="V41" s="294">
        <f>'私立国立'!V60</f>
        <v>0</v>
      </c>
      <c r="W41" s="291">
        <f>'私立国立'!W60</f>
        <v>3</v>
      </c>
      <c r="X41" s="294">
        <f>'私立国立'!X60</f>
        <v>0</v>
      </c>
      <c r="Y41" s="291">
        <f>'私立国立'!Y60</f>
        <v>0</v>
      </c>
      <c r="Z41" s="291">
        <f>'私立国立'!Z60</f>
        <v>0</v>
      </c>
      <c r="AA41" s="291">
        <f>'私立国立'!AA60</f>
        <v>0</v>
      </c>
      <c r="AB41" s="294">
        <f>'私立国立'!AA39</f>
        <v>0</v>
      </c>
      <c r="AC41" s="291">
        <f>'私立国立'!AB39</f>
        <v>0</v>
      </c>
      <c r="AD41" s="294">
        <f>'私立国立'!AD60</f>
        <v>0</v>
      </c>
      <c r="AE41" s="291">
        <f>'私立国立'!AE60</f>
        <v>0</v>
      </c>
      <c r="AF41" s="294">
        <f>'私立国立'!AF60</f>
        <v>0</v>
      </c>
      <c r="AG41" s="291">
        <f>'私立国立'!AG60</f>
        <v>3</v>
      </c>
      <c r="AH41" s="291">
        <f>'私立国立'!AH60</f>
        <v>3</v>
      </c>
      <c r="AI41" s="291">
        <f>'私立国立'!AI60</f>
        <v>0</v>
      </c>
      <c r="AJ41" s="291">
        <f>'私立国立'!AJ60</f>
        <v>0</v>
      </c>
      <c r="AK41" s="291">
        <f>'私立国立'!AK60</f>
        <v>5</v>
      </c>
      <c r="AL41" s="152">
        <f>'私立国立'!AL60</f>
        <v>1</v>
      </c>
      <c r="AM41" s="291">
        <f>'私立国立'!AM60</f>
        <v>0</v>
      </c>
      <c r="AN41" s="291">
        <f>'私立国立'!AN60</f>
        <v>3</v>
      </c>
      <c r="AO41" s="152">
        <f>'私立国立'!AO60</f>
        <v>3</v>
      </c>
    </row>
    <row r="42" spans="2:41" ht="18" customHeight="1" thickBot="1">
      <c r="B42" s="65"/>
      <c r="C42" s="7" t="s">
        <v>30</v>
      </c>
      <c r="D42" s="184">
        <f>SUM(D30:D41)</f>
        <v>41</v>
      </c>
      <c r="E42" s="114">
        <f>SUM(E30:E41)</f>
        <v>253</v>
      </c>
      <c r="F42" s="115">
        <f aca="true" t="shared" si="1" ref="F42:Q42">SUM(F30:F41)</f>
        <v>1909</v>
      </c>
      <c r="G42" s="116">
        <f t="shared" si="1"/>
        <v>2152</v>
      </c>
      <c r="H42" s="116">
        <f t="shared" si="1"/>
        <v>2237</v>
      </c>
      <c r="I42" s="116">
        <f t="shared" si="1"/>
        <v>6298</v>
      </c>
      <c r="J42" s="117">
        <f t="shared" si="1"/>
        <v>3139</v>
      </c>
      <c r="K42" s="118">
        <f t="shared" si="1"/>
        <v>3159</v>
      </c>
      <c r="L42" s="250">
        <f t="shared" si="1"/>
        <v>15</v>
      </c>
      <c r="M42" s="249">
        <f t="shared" si="1"/>
        <v>15</v>
      </c>
      <c r="N42" s="250">
        <f>SUM(N30:N41)</f>
        <v>3</v>
      </c>
      <c r="O42" s="249">
        <f>SUM(O30:O41)</f>
        <v>7</v>
      </c>
      <c r="P42" s="250">
        <f t="shared" si="1"/>
        <v>0</v>
      </c>
      <c r="Q42" s="268">
        <f t="shared" si="1"/>
        <v>7</v>
      </c>
      <c r="R42" s="250">
        <f>SUM(R30:R41)</f>
        <v>0</v>
      </c>
      <c r="S42" s="249">
        <f>SUM(S30:S41)</f>
        <v>6</v>
      </c>
      <c r="T42" s="250">
        <f>SUM(T30:T41)</f>
        <v>0</v>
      </c>
      <c r="U42" s="249">
        <f>SUM(U30:U41)</f>
        <v>3</v>
      </c>
      <c r="V42" s="250">
        <f aca="true" t="shared" si="2" ref="V42:AM42">SUM(V30:V41)</f>
        <v>11</v>
      </c>
      <c r="W42" s="249">
        <f t="shared" si="2"/>
        <v>324</v>
      </c>
      <c r="X42" s="250">
        <f t="shared" si="2"/>
        <v>0</v>
      </c>
      <c r="Y42" s="249">
        <f t="shared" si="2"/>
        <v>4</v>
      </c>
      <c r="Z42" s="249">
        <f t="shared" si="2"/>
        <v>0</v>
      </c>
      <c r="AA42" s="249">
        <f t="shared" si="2"/>
        <v>0</v>
      </c>
      <c r="AB42" s="250">
        <f>SUM(AB30:AB41)</f>
        <v>0</v>
      </c>
      <c r="AC42" s="249">
        <f>SUM(AC30:AC41)</f>
        <v>0</v>
      </c>
      <c r="AD42" s="250">
        <f t="shared" si="2"/>
        <v>0</v>
      </c>
      <c r="AE42" s="249">
        <f t="shared" si="2"/>
        <v>24</v>
      </c>
      <c r="AF42" s="250">
        <f t="shared" si="2"/>
        <v>29</v>
      </c>
      <c r="AG42" s="249">
        <f t="shared" si="2"/>
        <v>390</v>
      </c>
      <c r="AH42" s="249">
        <f t="shared" si="2"/>
        <v>419</v>
      </c>
      <c r="AI42" s="249">
        <f t="shared" si="2"/>
        <v>2</v>
      </c>
      <c r="AJ42" s="249">
        <f t="shared" si="2"/>
        <v>1</v>
      </c>
      <c r="AK42" s="249">
        <f t="shared" si="2"/>
        <v>109</v>
      </c>
      <c r="AL42" s="155">
        <f t="shared" si="2"/>
        <v>17</v>
      </c>
      <c r="AM42" s="249">
        <f t="shared" si="2"/>
        <v>30</v>
      </c>
      <c r="AN42" s="249">
        <f>SUM(AN30:AN41)</f>
        <v>35</v>
      </c>
      <c r="AO42" s="155">
        <f>SUM(AO30:AO41)</f>
        <v>65</v>
      </c>
    </row>
    <row r="43" spans="2:41" ht="18" customHeight="1" thickBot="1">
      <c r="B43" s="67" t="s">
        <v>64</v>
      </c>
      <c r="C43" s="63" t="s">
        <v>49</v>
      </c>
      <c r="D43" s="114">
        <v>2</v>
      </c>
      <c r="E43" s="114">
        <f>'私立国立'!E64</f>
        <v>11</v>
      </c>
      <c r="F43" s="115">
        <f>'私立国立'!F64</f>
        <v>56</v>
      </c>
      <c r="G43" s="116">
        <f>'私立国立'!G64</f>
        <v>121</v>
      </c>
      <c r="H43" s="116">
        <f>'私立国立'!H64</f>
        <v>120</v>
      </c>
      <c r="I43" s="116">
        <f>'私立国立'!I64</f>
        <v>297</v>
      </c>
      <c r="J43" s="117">
        <f>'私立国立'!J64</f>
        <v>149</v>
      </c>
      <c r="K43" s="118">
        <f>'私立国立'!K64</f>
        <v>148</v>
      </c>
      <c r="L43" s="250">
        <f>'私立国立'!L64</f>
        <v>0</v>
      </c>
      <c r="M43" s="249">
        <f>'私立国立'!M64</f>
        <v>0</v>
      </c>
      <c r="N43" s="250">
        <f>'私立国立'!N64</f>
        <v>0</v>
      </c>
      <c r="O43" s="249">
        <f>'私立国立'!O64</f>
        <v>2</v>
      </c>
      <c r="P43" s="250">
        <f>'私立国立'!P64</f>
        <v>0</v>
      </c>
      <c r="Q43" s="268">
        <f>'私立国立'!Q64</f>
        <v>0</v>
      </c>
      <c r="R43" s="250">
        <f>'私立国立'!R64</f>
        <v>0</v>
      </c>
      <c r="S43" s="249">
        <f>'私立国立'!S64</f>
        <v>0</v>
      </c>
      <c r="T43" s="250">
        <f>'私立国立'!T64</f>
        <v>0</v>
      </c>
      <c r="U43" s="249">
        <f>'私立国立'!U64</f>
        <v>0</v>
      </c>
      <c r="V43" s="250">
        <f>'私立国立'!V64</f>
        <v>0</v>
      </c>
      <c r="W43" s="249">
        <f>'私立国立'!W64</f>
        <v>11</v>
      </c>
      <c r="X43" s="250">
        <f>'私立国立'!X64</f>
        <v>0</v>
      </c>
      <c r="Y43" s="249">
        <f>'私立国立'!Y64</f>
        <v>0</v>
      </c>
      <c r="Z43" s="249">
        <f>'私立国立'!Z64</f>
        <v>2</v>
      </c>
      <c r="AA43" s="249">
        <f>'私立国立'!AA64</f>
        <v>0</v>
      </c>
      <c r="AB43" s="250">
        <f>'私立国立'!AB64</f>
        <v>0</v>
      </c>
      <c r="AC43" s="249">
        <f>'私立国立'!AC64</f>
        <v>0</v>
      </c>
      <c r="AD43" s="250">
        <f>'私立国立'!AD64</f>
        <v>0</v>
      </c>
      <c r="AE43" s="249">
        <f>'私立国立'!AE64</f>
        <v>0</v>
      </c>
      <c r="AF43" s="250">
        <f>'私立国立'!AF64</f>
        <v>0</v>
      </c>
      <c r="AG43" s="249">
        <f>'私立国立'!AG64</f>
        <v>15</v>
      </c>
      <c r="AH43" s="249">
        <f>'私立国立'!AH64</f>
        <v>15</v>
      </c>
      <c r="AI43" s="249">
        <f>'私立国立'!AI64</f>
        <v>0</v>
      </c>
      <c r="AJ43" s="249">
        <f>'私立国立'!AJ64</f>
        <v>0</v>
      </c>
      <c r="AK43" s="249">
        <f>'私立国立'!AK64</f>
        <v>9</v>
      </c>
      <c r="AL43" s="155">
        <f>'私立国立'!AL64</f>
        <v>0</v>
      </c>
      <c r="AM43" s="249">
        <f>'私立国立'!AM64</f>
        <v>2</v>
      </c>
      <c r="AN43" s="249">
        <f>'私立国立'!AN64</f>
        <v>2</v>
      </c>
      <c r="AO43" s="155">
        <f>'私立国立'!AO64</f>
        <v>4</v>
      </c>
    </row>
    <row r="44" spans="2:41" ht="18" customHeight="1" thickBot="1">
      <c r="B44" s="64" t="s">
        <v>65</v>
      </c>
      <c r="C44" s="63"/>
      <c r="D44" s="114">
        <f>D43+D42+D29</f>
        <v>205</v>
      </c>
      <c r="E44" s="114">
        <f>E43+E42+E29</f>
        <v>884</v>
      </c>
      <c r="F44" s="115">
        <f aca="true" t="shared" si="3" ref="F44:Q44">F43+F42+F29</f>
        <v>4199</v>
      </c>
      <c r="G44" s="116">
        <f t="shared" si="3"/>
        <v>7302</v>
      </c>
      <c r="H44" s="116">
        <f t="shared" si="3"/>
        <v>7804</v>
      </c>
      <c r="I44" s="116">
        <f t="shared" si="3"/>
        <v>19305</v>
      </c>
      <c r="J44" s="117">
        <f t="shared" si="3"/>
        <v>9878</v>
      </c>
      <c r="K44" s="118">
        <f t="shared" si="3"/>
        <v>9427</v>
      </c>
      <c r="L44" s="250">
        <f t="shared" si="3"/>
        <v>17</v>
      </c>
      <c r="M44" s="249">
        <f t="shared" si="3"/>
        <v>143</v>
      </c>
      <c r="N44" s="250">
        <f>N43+N42+N29</f>
        <v>3</v>
      </c>
      <c r="O44" s="249">
        <f>O43+O42+O29</f>
        <v>9</v>
      </c>
      <c r="P44" s="250">
        <f t="shared" si="3"/>
        <v>0</v>
      </c>
      <c r="Q44" s="268">
        <f t="shared" si="3"/>
        <v>24</v>
      </c>
      <c r="R44" s="250">
        <f>R43+R42+R29</f>
        <v>0</v>
      </c>
      <c r="S44" s="249">
        <f>S43+S42+S29</f>
        <v>6</v>
      </c>
      <c r="T44" s="250">
        <f>T43+T42+T29</f>
        <v>0</v>
      </c>
      <c r="U44" s="249">
        <f>U43+U42+U29</f>
        <v>3</v>
      </c>
      <c r="V44" s="250">
        <f aca="true" t="shared" si="4" ref="V44:AM44">V43+V42+V29</f>
        <v>18</v>
      </c>
      <c r="W44" s="249">
        <f t="shared" si="4"/>
        <v>873</v>
      </c>
      <c r="X44" s="250">
        <f t="shared" si="4"/>
        <v>0</v>
      </c>
      <c r="Y44" s="249">
        <f t="shared" si="4"/>
        <v>4</v>
      </c>
      <c r="Z44" s="249">
        <f t="shared" si="4"/>
        <v>4</v>
      </c>
      <c r="AA44" s="249">
        <f t="shared" si="4"/>
        <v>3</v>
      </c>
      <c r="AB44" s="250">
        <f>AB43+AB42+AB29</f>
        <v>0</v>
      </c>
      <c r="AC44" s="249">
        <f>AC43+AC42+AC29</f>
        <v>0</v>
      </c>
      <c r="AD44" s="250">
        <f t="shared" si="4"/>
        <v>4</v>
      </c>
      <c r="AE44" s="249">
        <f t="shared" si="4"/>
        <v>354</v>
      </c>
      <c r="AF44" s="250">
        <f t="shared" si="4"/>
        <v>42</v>
      </c>
      <c r="AG44" s="249">
        <f t="shared" si="4"/>
        <v>1436</v>
      </c>
      <c r="AH44" s="249">
        <f t="shared" si="4"/>
        <v>1478</v>
      </c>
      <c r="AI44" s="249">
        <f t="shared" si="4"/>
        <v>4</v>
      </c>
      <c r="AJ44" s="249">
        <f t="shared" si="4"/>
        <v>29</v>
      </c>
      <c r="AK44" s="249">
        <f t="shared" si="4"/>
        <v>242</v>
      </c>
      <c r="AL44" s="155">
        <f t="shared" si="4"/>
        <v>23</v>
      </c>
      <c r="AM44" s="249">
        <f t="shared" si="4"/>
        <v>39</v>
      </c>
      <c r="AN44" s="249">
        <f>AN43+AN42+AN29</f>
        <v>119</v>
      </c>
      <c r="AO44" s="155">
        <f>AO43+AO42+AO29</f>
        <v>158</v>
      </c>
    </row>
  </sheetData>
  <sheetProtection/>
  <mergeCells count="2">
    <mergeCell ref="R9:S9"/>
    <mergeCell ref="T9:U9"/>
  </mergeCells>
  <printOptions/>
  <pageMargins left="0.77" right="0.32" top="1.02" bottom="1.01" header="0.5118110236220472" footer="0.5118110236220472"/>
  <pageSetup firstPageNumber="1" useFirstPageNumber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16"/>
  <sheetViews>
    <sheetView showZeros="0" zoomScale="75" zoomScaleNormal="75" workbookViewId="0" topLeftCell="A1">
      <pane xSplit="5" ySplit="11" topLeftCell="N210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62" sqref="B62:B73"/>
    </sheetView>
  </sheetViews>
  <sheetFormatPr defaultColWidth="9.00390625" defaultRowHeight="13.5"/>
  <cols>
    <col min="1" max="1" width="3.875" style="0" customWidth="1"/>
    <col min="2" max="2" width="4.125" style="0" customWidth="1"/>
    <col min="3" max="3" width="10.50390625" style="0" customWidth="1"/>
    <col min="4" max="4" width="5.625" style="0" customWidth="1"/>
    <col min="5" max="5" width="5.00390625" style="0" customWidth="1"/>
    <col min="6" max="8" width="6.125" style="0" customWidth="1"/>
    <col min="9" max="11" width="6.625" style="0" customWidth="1"/>
    <col min="12" max="31" width="4.625" style="0" customWidth="1"/>
    <col min="32" max="34" width="5.625" style="0" customWidth="1"/>
    <col min="35" max="40" width="4.625" style="0" customWidth="1"/>
    <col min="41" max="41" width="4.50390625" style="0" customWidth="1"/>
    <col min="42" max="42" width="4.00390625" style="0" customWidth="1"/>
  </cols>
  <sheetData>
    <row r="1" spans="2:6" ht="14.25">
      <c r="B1" s="103" t="s">
        <v>325</v>
      </c>
      <c r="F1" t="s">
        <v>357</v>
      </c>
    </row>
    <row r="2" spans="3:38" ht="14.25" thickBot="1">
      <c r="C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2:41" ht="13.5">
      <c r="B3" s="9"/>
      <c r="C3" s="19"/>
      <c r="D3" s="4"/>
      <c r="E3" s="12"/>
      <c r="F3" s="3"/>
      <c r="G3" s="16"/>
      <c r="H3" s="16"/>
      <c r="I3" s="19"/>
      <c r="J3" s="16"/>
      <c r="K3" s="4"/>
      <c r="L3" s="38"/>
      <c r="M3" s="38"/>
      <c r="N3" s="38"/>
      <c r="O3" s="38"/>
      <c r="P3" s="38"/>
      <c r="Q3" s="22" t="s">
        <v>0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 t="s">
        <v>1</v>
      </c>
      <c r="AC3" s="38"/>
      <c r="AD3" s="38"/>
      <c r="AE3" s="38"/>
      <c r="AF3" s="38"/>
      <c r="AG3" s="38"/>
      <c r="AH3" s="38"/>
      <c r="AI3" s="22" t="s">
        <v>2</v>
      </c>
      <c r="AJ3" s="38"/>
      <c r="AK3" s="38"/>
      <c r="AL3" s="38"/>
      <c r="AM3" s="45" t="s">
        <v>3</v>
      </c>
      <c r="AN3" s="46"/>
      <c r="AO3" s="47"/>
    </row>
    <row r="4" spans="2:41" ht="13.5">
      <c r="B4" s="10" t="s">
        <v>66</v>
      </c>
      <c r="C4" s="19"/>
      <c r="D4" s="7"/>
      <c r="E4" s="13" t="s">
        <v>6</v>
      </c>
      <c r="F4" s="21" t="s">
        <v>7</v>
      </c>
      <c r="G4" s="22"/>
      <c r="H4" s="22"/>
      <c r="I4" s="22"/>
      <c r="J4" s="22"/>
      <c r="K4" s="23"/>
      <c r="L4" s="38"/>
      <c r="M4" s="38"/>
      <c r="P4" s="38"/>
      <c r="Q4" s="22" t="s">
        <v>8</v>
      </c>
      <c r="AB4" t="s">
        <v>9</v>
      </c>
      <c r="AI4" s="1" t="s">
        <v>10</v>
      </c>
      <c r="AJ4" s="19"/>
      <c r="AK4" s="53"/>
      <c r="AL4" s="1" t="s">
        <v>0</v>
      </c>
      <c r="AM4" s="18"/>
      <c r="AN4" s="26"/>
      <c r="AO4" s="48"/>
    </row>
    <row r="5" spans="2:41" ht="13.5">
      <c r="B5" s="10"/>
      <c r="C5" s="19"/>
      <c r="D5" s="6"/>
      <c r="E5" s="14"/>
      <c r="F5" s="30"/>
      <c r="G5" s="25"/>
      <c r="H5" s="25"/>
      <c r="I5" s="25"/>
      <c r="J5" s="24"/>
      <c r="K5" s="31"/>
      <c r="L5" s="36"/>
      <c r="M5" s="39"/>
      <c r="N5" s="51"/>
      <c r="O5" s="52"/>
      <c r="P5" s="36"/>
      <c r="Q5" s="42"/>
      <c r="R5" s="51"/>
      <c r="S5" s="52"/>
      <c r="T5" s="51"/>
      <c r="U5" s="52"/>
      <c r="V5" s="51"/>
      <c r="W5" s="52"/>
      <c r="X5" s="51"/>
      <c r="Y5" s="52"/>
      <c r="Z5" s="53"/>
      <c r="AA5" s="53"/>
      <c r="AB5" s="24"/>
      <c r="AC5" s="57"/>
      <c r="AD5" s="24"/>
      <c r="AE5" s="57"/>
      <c r="AF5" s="24"/>
      <c r="AG5" s="25"/>
      <c r="AH5" s="57"/>
      <c r="AI5" s="24"/>
      <c r="AJ5" s="57"/>
      <c r="AK5" s="54" t="s">
        <v>12</v>
      </c>
      <c r="AL5" s="1" t="s">
        <v>13</v>
      </c>
      <c r="AM5" s="5" t="s">
        <v>14</v>
      </c>
      <c r="AN5" s="27" t="s">
        <v>15</v>
      </c>
      <c r="AO5" s="48"/>
    </row>
    <row r="6" spans="2:41" ht="13.5">
      <c r="B6" s="10" t="s">
        <v>67</v>
      </c>
      <c r="C6" s="19"/>
      <c r="D6" s="6"/>
      <c r="E6" s="14"/>
      <c r="F6" s="18"/>
      <c r="G6" s="19"/>
      <c r="H6" s="19"/>
      <c r="I6" s="19"/>
      <c r="J6" s="26"/>
      <c r="K6" s="6"/>
      <c r="L6" s="17" t="s">
        <v>308</v>
      </c>
      <c r="M6" s="39"/>
      <c r="N6" s="27" t="s">
        <v>343</v>
      </c>
      <c r="O6" s="39"/>
      <c r="P6" s="17" t="s">
        <v>0</v>
      </c>
      <c r="Q6" s="39"/>
      <c r="R6" s="27" t="s">
        <v>345</v>
      </c>
      <c r="S6" s="39"/>
      <c r="T6" s="27" t="s">
        <v>348</v>
      </c>
      <c r="U6" s="39"/>
      <c r="V6" s="27" t="s">
        <v>0</v>
      </c>
      <c r="W6" s="39"/>
      <c r="X6" s="27" t="s">
        <v>17</v>
      </c>
      <c r="Y6" s="39"/>
      <c r="Z6" s="54" t="s">
        <v>18</v>
      </c>
      <c r="AA6" s="54" t="s">
        <v>18</v>
      </c>
      <c r="AB6" s="27" t="s">
        <v>312</v>
      </c>
      <c r="AC6" s="39"/>
      <c r="AD6" s="27" t="s">
        <v>19</v>
      </c>
      <c r="AE6" s="39"/>
      <c r="AF6" s="35"/>
      <c r="AG6" s="17" t="s">
        <v>20</v>
      </c>
      <c r="AH6" s="42"/>
      <c r="AI6" s="27" t="s">
        <v>21</v>
      </c>
      <c r="AJ6" s="39"/>
      <c r="AK6" s="60"/>
      <c r="AL6" s="1" t="s">
        <v>22</v>
      </c>
      <c r="AM6" s="5" t="s">
        <v>9</v>
      </c>
      <c r="AN6" s="35"/>
      <c r="AO6" s="48"/>
    </row>
    <row r="7" spans="2:41" ht="13.5">
      <c r="B7" s="10"/>
      <c r="C7" s="36" t="s">
        <v>68</v>
      </c>
      <c r="D7" s="6"/>
      <c r="E7" s="13" t="s">
        <v>24</v>
      </c>
      <c r="F7" s="5" t="s">
        <v>25</v>
      </c>
      <c r="G7" s="17"/>
      <c r="H7" s="17"/>
      <c r="I7" s="17"/>
      <c r="J7" s="27" t="s">
        <v>26</v>
      </c>
      <c r="K7" s="7"/>
      <c r="L7" s="19"/>
      <c r="M7" s="40"/>
      <c r="N7" s="27" t="s">
        <v>308</v>
      </c>
      <c r="O7" s="39"/>
      <c r="P7" s="19"/>
      <c r="Q7" s="40"/>
      <c r="R7" s="27" t="s">
        <v>346</v>
      </c>
      <c r="S7" s="39"/>
      <c r="T7" s="27" t="s">
        <v>349</v>
      </c>
      <c r="U7" s="39"/>
      <c r="V7" s="26"/>
      <c r="W7" s="40"/>
      <c r="X7" s="27" t="s">
        <v>0</v>
      </c>
      <c r="Y7" s="39"/>
      <c r="Z7" s="54" t="s">
        <v>27</v>
      </c>
      <c r="AA7" s="54" t="s">
        <v>27</v>
      </c>
      <c r="AB7" s="27" t="s">
        <v>313</v>
      </c>
      <c r="AC7" s="39"/>
      <c r="AD7" s="26"/>
      <c r="AE7" s="40"/>
      <c r="AF7" s="26"/>
      <c r="AG7" s="19"/>
      <c r="AH7" s="40"/>
      <c r="AI7" s="28"/>
      <c r="AJ7" s="43"/>
      <c r="AK7" s="54" t="s">
        <v>9</v>
      </c>
      <c r="AL7" s="1" t="s">
        <v>17</v>
      </c>
      <c r="AM7" s="5" t="s">
        <v>28</v>
      </c>
      <c r="AN7" s="27" t="s">
        <v>29</v>
      </c>
      <c r="AO7" s="49" t="s">
        <v>30</v>
      </c>
    </row>
    <row r="8" spans="2:41" ht="13.5">
      <c r="B8" s="10" t="s">
        <v>69</v>
      </c>
      <c r="C8" s="19"/>
      <c r="D8" s="6"/>
      <c r="E8" s="14"/>
      <c r="F8" s="32"/>
      <c r="G8" s="29"/>
      <c r="H8" s="29"/>
      <c r="I8" s="29"/>
      <c r="J8" s="28"/>
      <c r="K8" s="33"/>
      <c r="L8" s="19"/>
      <c r="M8" s="40"/>
      <c r="N8" s="27" t="s">
        <v>344</v>
      </c>
      <c r="O8" s="39"/>
      <c r="P8" s="19"/>
      <c r="Q8" s="40"/>
      <c r="R8" s="27" t="s">
        <v>314</v>
      </c>
      <c r="S8" s="39"/>
      <c r="T8" s="27" t="s">
        <v>314</v>
      </c>
      <c r="U8" s="39"/>
      <c r="V8" s="26"/>
      <c r="W8" s="40"/>
      <c r="X8" s="27" t="s">
        <v>32</v>
      </c>
      <c r="Y8" s="39"/>
      <c r="Z8" s="54" t="s">
        <v>0</v>
      </c>
      <c r="AA8" s="54" t="s">
        <v>17</v>
      </c>
      <c r="AB8" s="27" t="s">
        <v>314</v>
      </c>
      <c r="AC8" s="39"/>
      <c r="AD8" s="26"/>
      <c r="AE8" s="40"/>
      <c r="AF8" s="26"/>
      <c r="AG8" s="19"/>
      <c r="AH8" s="40"/>
      <c r="AI8" s="58" t="s">
        <v>33</v>
      </c>
      <c r="AJ8" s="58" t="s">
        <v>13</v>
      </c>
      <c r="AK8" s="60"/>
      <c r="AL8" s="1" t="s">
        <v>1</v>
      </c>
      <c r="AM8" s="5" t="s">
        <v>1</v>
      </c>
      <c r="AN8" s="35"/>
      <c r="AO8" s="48"/>
    </row>
    <row r="9" spans="2:41" ht="13.5">
      <c r="B9" s="10"/>
      <c r="C9" s="19"/>
      <c r="D9" s="6"/>
      <c r="E9" s="14"/>
      <c r="F9" s="35"/>
      <c r="G9" s="35"/>
      <c r="H9" s="26"/>
      <c r="I9" s="26"/>
      <c r="J9" s="69"/>
      <c r="K9" s="72"/>
      <c r="L9" s="17" t="s">
        <v>35</v>
      </c>
      <c r="M9" s="39"/>
      <c r="N9" s="35"/>
      <c r="O9" s="42"/>
      <c r="P9" s="17" t="s">
        <v>36</v>
      </c>
      <c r="Q9" s="39"/>
      <c r="R9" s="251" t="s">
        <v>347</v>
      </c>
      <c r="S9" s="252"/>
      <c r="T9" s="251" t="s">
        <v>347</v>
      </c>
      <c r="U9" s="252"/>
      <c r="V9" s="27" t="s">
        <v>32</v>
      </c>
      <c r="W9" s="39"/>
      <c r="X9" s="35"/>
      <c r="Y9" s="42"/>
      <c r="Z9" s="54" t="s">
        <v>32</v>
      </c>
      <c r="AA9" s="54" t="s">
        <v>0</v>
      </c>
      <c r="AB9" s="54" t="s">
        <v>32</v>
      </c>
      <c r="AC9" s="39"/>
      <c r="AD9" s="27" t="s">
        <v>37</v>
      </c>
      <c r="AE9" s="39"/>
      <c r="AF9" s="26"/>
      <c r="AG9" s="17" t="s">
        <v>30</v>
      </c>
      <c r="AH9" s="40"/>
      <c r="AI9" s="59"/>
      <c r="AJ9" s="54" t="s">
        <v>38</v>
      </c>
      <c r="AK9" s="54" t="s">
        <v>10</v>
      </c>
      <c r="AL9" s="1" t="s">
        <v>8</v>
      </c>
      <c r="AM9" s="18"/>
      <c r="AN9" s="27" t="s">
        <v>39</v>
      </c>
      <c r="AO9" s="48"/>
    </row>
    <row r="10" spans="2:41" ht="13.5">
      <c r="B10" s="10" t="s">
        <v>70</v>
      </c>
      <c r="C10" s="19"/>
      <c r="D10" s="7"/>
      <c r="E10" s="13" t="s">
        <v>2</v>
      </c>
      <c r="F10" s="27" t="s">
        <v>40</v>
      </c>
      <c r="G10" s="27" t="s">
        <v>41</v>
      </c>
      <c r="H10" s="27" t="s">
        <v>42</v>
      </c>
      <c r="I10" s="27" t="s">
        <v>30</v>
      </c>
      <c r="J10" s="70" t="s">
        <v>43</v>
      </c>
      <c r="K10" s="73" t="s">
        <v>44</v>
      </c>
      <c r="L10" s="29"/>
      <c r="M10" s="43"/>
      <c r="N10" s="28"/>
      <c r="O10" s="43"/>
      <c r="P10" s="29"/>
      <c r="Q10" s="43"/>
      <c r="R10" s="28"/>
      <c r="S10" s="43"/>
      <c r="T10" s="28"/>
      <c r="U10" s="43"/>
      <c r="V10" s="28"/>
      <c r="W10" s="43"/>
      <c r="X10" s="28"/>
      <c r="Y10" s="43"/>
      <c r="Z10" s="55"/>
      <c r="AA10" s="56" t="s">
        <v>32</v>
      </c>
      <c r="AB10" s="28"/>
      <c r="AC10" s="43"/>
      <c r="AD10" s="28"/>
      <c r="AE10" s="43"/>
      <c r="AF10" s="28"/>
      <c r="AG10" s="29"/>
      <c r="AH10" s="43"/>
      <c r="AI10" s="59"/>
      <c r="AJ10" s="54" t="s">
        <v>33</v>
      </c>
      <c r="AK10" s="59"/>
      <c r="AL10" s="1" t="s">
        <v>9</v>
      </c>
      <c r="AM10" s="18"/>
      <c r="AN10" s="26"/>
      <c r="AO10" s="48"/>
    </row>
    <row r="11" spans="2:41" ht="13.5" customHeight="1" thickBot="1">
      <c r="B11" s="11"/>
      <c r="C11" s="20"/>
      <c r="D11" s="8"/>
      <c r="E11" s="15"/>
      <c r="F11" s="34"/>
      <c r="G11" s="34"/>
      <c r="H11" s="34"/>
      <c r="I11" s="34"/>
      <c r="J11" s="71"/>
      <c r="K11" s="74"/>
      <c r="L11" s="75" t="s">
        <v>46</v>
      </c>
      <c r="M11" s="41" t="s">
        <v>47</v>
      </c>
      <c r="N11" s="76" t="s">
        <v>46</v>
      </c>
      <c r="O11" s="37" t="s">
        <v>47</v>
      </c>
      <c r="P11" s="76" t="s">
        <v>46</v>
      </c>
      <c r="Q11" s="41" t="s">
        <v>47</v>
      </c>
      <c r="R11" s="76" t="s">
        <v>46</v>
      </c>
      <c r="S11" s="37" t="s">
        <v>47</v>
      </c>
      <c r="T11" s="76" t="s">
        <v>46</v>
      </c>
      <c r="U11" s="37" t="s">
        <v>47</v>
      </c>
      <c r="V11" s="76" t="s">
        <v>46</v>
      </c>
      <c r="W11" s="37" t="s">
        <v>47</v>
      </c>
      <c r="X11" s="76" t="s">
        <v>46</v>
      </c>
      <c r="Y11" s="37" t="s">
        <v>47</v>
      </c>
      <c r="Z11" s="77" t="s">
        <v>47</v>
      </c>
      <c r="AA11" s="41" t="s">
        <v>47</v>
      </c>
      <c r="AB11" s="75" t="s">
        <v>46</v>
      </c>
      <c r="AC11" s="41" t="s">
        <v>47</v>
      </c>
      <c r="AD11" s="75" t="s">
        <v>46</v>
      </c>
      <c r="AE11" s="41" t="s">
        <v>47</v>
      </c>
      <c r="AF11" s="37" t="s">
        <v>46</v>
      </c>
      <c r="AG11" s="78" t="s">
        <v>47</v>
      </c>
      <c r="AH11" s="37" t="s">
        <v>30</v>
      </c>
      <c r="AI11" s="61" t="s">
        <v>28</v>
      </c>
      <c r="AJ11" s="61" t="s">
        <v>48</v>
      </c>
      <c r="AK11" s="62"/>
      <c r="AL11" s="37" t="s">
        <v>10</v>
      </c>
      <c r="AM11" s="44"/>
      <c r="AN11" s="34"/>
      <c r="AO11" s="50"/>
    </row>
    <row r="12" spans="2:41" ht="13.5" customHeight="1">
      <c r="B12" s="65"/>
      <c r="C12" s="17" t="s">
        <v>71</v>
      </c>
      <c r="D12" s="7"/>
      <c r="E12" s="156">
        <v>4</v>
      </c>
      <c r="F12" s="157"/>
      <c r="G12" s="157">
        <v>35</v>
      </c>
      <c r="H12" s="157">
        <v>35</v>
      </c>
      <c r="I12" s="173">
        <f>SUM(F12:H12)</f>
        <v>70</v>
      </c>
      <c r="J12" s="158">
        <v>39</v>
      </c>
      <c r="K12" s="159">
        <v>31</v>
      </c>
      <c r="L12" s="160"/>
      <c r="M12" s="161">
        <v>1</v>
      </c>
      <c r="N12" s="162"/>
      <c r="O12" s="161"/>
      <c r="P12" s="162"/>
      <c r="Q12" s="157"/>
      <c r="R12" s="162"/>
      <c r="S12" s="161"/>
      <c r="T12" s="162"/>
      <c r="U12" s="161"/>
      <c r="V12" s="162"/>
      <c r="W12" s="161">
        <v>3</v>
      </c>
      <c r="X12" s="162"/>
      <c r="Y12" s="161"/>
      <c r="Z12" s="167"/>
      <c r="AA12" s="157"/>
      <c r="AB12" s="158"/>
      <c r="AC12" s="157"/>
      <c r="AD12" s="158"/>
      <c r="AE12" s="157">
        <v>2</v>
      </c>
      <c r="AF12" s="121">
        <f>AD12+AB12+X12+V12+P12+L12+N12+R12+T12</f>
        <v>0</v>
      </c>
      <c r="AG12" s="124">
        <f>M12+Q12+W12+Y12+Z12+AA12+AC12+AE12+U12+S12+O12</f>
        <v>6</v>
      </c>
      <c r="AH12" s="121">
        <f>AF12+AG12</f>
        <v>6</v>
      </c>
      <c r="AI12" s="167"/>
      <c r="AJ12" s="161"/>
      <c r="AK12" s="167"/>
      <c r="AL12" s="156"/>
      <c r="AM12" s="161"/>
      <c r="AN12" s="167">
        <v>1</v>
      </c>
      <c r="AO12" s="113">
        <f>AM12+AN12</f>
        <v>1</v>
      </c>
    </row>
    <row r="13" spans="2:41" ht="13.5" customHeight="1">
      <c r="B13" s="65"/>
      <c r="C13" s="17" t="s">
        <v>72</v>
      </c>
      <c r="D13" s="7"/>
      <c r="E13" s="163">
        <v>2</v>
      </c>
      <c r="F13" s="164"/>
      <c r="G13" s="157">
        <v>3</v>
      </c>
      <c r="H13" s="157">
        <v>6</v>
      </c>
      <c r="I13" s="173">
        <f>SUM(F13:H13)</f>
        <v>9</v>
      </c>
      <c r="J13" s="165">
        <v>5</v>
      </c>
      <c r="K13" s="166">
        <v>4</v>
      </c>
      <c r="L13" s="160"/>
      <c r="M13" s="161"/>
      <c r="N13" s="162"/>
      <c r="O13" s="161"/>
      <c r="P13" s="162"/>
      <c r="Q13" s="157"/>
      <c r="R13" s="162"/>
      <c r="S13" s="161"/>
      <c r="T13" s="162"/>
      <c r="U13" s="161"/>
      <c r="V13" s="162"/>
      <c r="W13" s="168">
        <v>1</v>
      </c>
      <c r="X13" s="162"/>
      <c r="Y13" s="161"/>
      <c r="Z13" s="167"/>
      <c r="AA13" s="157"/>
      <c r="AB13" s="158"/>
      <c r="AC13" s="157"/>
      <c r="AD13" s="158"/>
      <c r="AE13" s="157">
        <v>2</v>
      </c>
      <c r="AF13" s="121">
        <f aca="true" t="shared" si="0" ref="AF13:AF76">AD13+AB13+X13+V13+P13+L13+N13+R13+T13</f>
        <v>0</v>
      </c>
      <c r="AG13" s="124">
        <f aca="true" t="shared" si="1" ref="AG13:AG76">M13+Q13+W13+Y13+Z13+AA13+AC13+AE13+U13+S13+O13</f>
        <v>3</v>
      </c>
      <c r="AH13" s="121">
        <f aca="true" t="shared" si="2" ref="AH13:AH28">AF13+AG13</f>
        <v>3</v>
      </c>
      <c r="AI13" s="167"/>
      <c r="AJ13" s="161"/>
      <c r="AK13" s="167">
        <v>1</v>
      </c>
      <c r="AL13" s="156"/>
      <c r="AM13" s="161"/>
      <c r="AN13" s="167">
        <v>1</v>
      </c>
      <c r="AO13" s="113">
        <f aca="true" t="shared" si="3" ref="AO13:AO28">AM13+AN13</f>
        <v>1</v>
      </c>
    </row>
    <row r="14" spans="2:41" ht="13.5" customHeight="1">
      <c r="B14" s="65"/>
      <c r="C14" s="17" t="s">
        <v>73</v>
      </c>
      <c r="D14" s="7"/>
      <c r="E14" s="163">
        <v>4</v>
      </c>
      <c r="F14" s="157"/>
      <c r="G14" s="157">
        <v>48</v>
      </c>
      <c r="H14" s="157">
        <v>51</v>
      </c>
      <c r="I14" s="173">
        <f aca="true" t="shared" si="4" ref="I14:I29">SUM(F14:H14)</f>
        <v>99</v>
      </c>
      <c r="J14" s="158">
        <v>50</v>
      </c>
      <c r="K14" s="159">
        <v>49</v>
      </c>
      <c r="L14" s="160"/>
      <c r="M14" s="161">
        <v>1</v>
      </c>
      <c r="N14" s="162"/>
      <c r="O14" s="161"/>
      <c r="P14" s="162"/>
      <c r="Q14" s="157"/>
      <c r="R14" s="162"/>
      <c r="S14" s="161"/>
      <c r="T14" s="162"/>
      <c r="U14" s="161"/>
      <c r="V14" s="162"/>
      <c r="W14" s="161">
        <v>4</v>
      </c>
      <c r="X14" s="162"/>
      <c r="Y14" s="161"/>
      <c r="Z14" s="167"/>
      <c r="AA14" s="157"/>
      <c r="AB14" s="158"/>
      <c r="AC14" s="157"/>
      <c r="AD14" s="158"/>
      <c r="AE14" s="157">
        <v>2</v>
      </c>
      <c r="AF14" s="121">
        <f t="shared" si="0"/>
        <v>0</v>
      </c>
      <c r="AG14" s="124">
        <f t="shared" si="1"/>
        <v>7</v>
      </c>
      <c r="AH14" s="121">
        <f t="shared" si="2"/>
        <v>7</v>
      </c>
      <c r="AI14" s="167"/>
      <c r="AJ14" s="161">
        <v>1</v>
      </c>
      <c r="AK14" s="167">
        <v>1</v>
      </c>
      <c r="AL14" s="156"/>
      <c r="AM14" s="161"/>
      <c r="AN14" s="167"/>
      <c r="AO14" s="113">
        <f t="shared" si="3"/>
        <v>0</v>
      </c>
    </row>
    <row r="15" spans="2:41" ht="13.5" customHeight="1">
      <c r="B15" s="65"/>
      <c r="C15" s="17" t="s">
        <v>74</v>
      </c>
      <c r="D15" s="7"/>
      <c r="E15" s="163">
        <v>4</v>
      </c>
      <c r="F15" s="157"/>
      <c r="G15" s="157">
        <v>39</v>
      </c>
      <c r="H15" s="157">
        <v>35</v>
      </c>
      <c r="I15" s="173">
        <f t="shared" si="4"/>
        <v>74</v>
      </c>
      <c r="J15" s="158">
        <v>44</v>
      </c>
      <c r="K15" s="159">
        <v>30</v>
      </c>
      <c r="L15" s="160"/>
      <c r="M15" s="161">
        <v>1</v>
      </c>
      <c r="N15" s="162"/>
      <c r="O15" s="161"/>
      <c r="P15" s="162"/>
      <c r="Q15" s="157"/>
      <c r="R15" s="162"/>
      <c r="S15" s="161"/>
      <c r="T15" s="162"/>
      <c r="U15" s="161"/>
      <c r="V15" s="162"/>
      <c r="W15" s="161">
        <v>3</v>
      </c>
      <c r="X15" s="162"/>
      <c r="Y15" s="161"/>
      <c r="Z15" s="167"/>
      <c r="AA15" s="157"/>
      <c r="AB15" s="158"/>
      <c r="AC15" s="157"/>
      <c r="AD15" s="158"/>
      <c r="AE15" s="157">
        <v>2</v>
      </c>
      <c r="AF15" s="121">
        <f t="shared" si="0"/>
        <v>0</v>
      </c>
      <c r="AG15" s="124">
        <f t="shared" si="1"/>
        <v>6</v>
      </c>
      <c r="AH15" s="121">
        <f t="shared" si="2"/>
        <v>6</v>
      </c>
      <c r="AI15" s="167"/>
      <c r="AJ15" s="161"/>
      <c r="AK15" s="167">
        <v>1</v>
      </c>
      <c r="AL15" s="156"/>
      <c r="AM15" s="161"/>
      <c r="AN15" s="167">
        <v>1</v>
      </c>
      <c r="AO15" s="113">
        <f t="shared" si="3"/>
        <v>1</v>
      </c>
    </row>
    <row r="16" spans="2:41" ht="13.5" customHeight="1">
      <c r="B16" s="65"/>
      <c r="C16" s="17" t="s">
        <v>75</v>
      </c>
      <c r="D16" s="7"/>
      <c r="E16" s="163">
        <v>4</v>
      </c>
      <c r="F16" s="157"/>
      <c r="G16" s="157">
        <v>35</v>
      </c>
      <c r="H16" s="157">
        <v>40</v>
      </c>
      <c r="I16" s="173">
        <f t="shared" si="4"/>
        <v>75</v>
      </c>
      <c r="J16" s="158">
        <v>35</v>
      </c>
      <c r="K16" s="159">
        <v>40</v>
      </c>
      <c r="L16" s="160"/>
      <c r="M16" s="161">
        <v>1</v>
      </c>
      <c r="N16" s="162"/>
      <c r="O16" s="161"/>
      <c r="P16" s="162"/>
      <c r="Q16" s="157"/>
      <c r="R16" s="162"/>
      <c r="S16" s="161"/>
      <c r="T16" s="162"/>
      <c r="U16" s="161"/>
      <c r="V16" s="162"/>
      <c r="W16" s="161">
        <v>3</v>
      </c>
      <c r="X16" s="162"/>
      <c r="Y16" s="161"/>
      <c r="Z16" s="167"/>
      <c r="AA16" s="157"/>
      <c r="AB16" s="158"/>
      <c r="AC16" s="157"/>
      <c r="AD16" s="158"/>
      <c r="AE16" s="157">
        <v>2</v>
      </c>
      <c r="AF16" s="121">
        <f t="shared" si="0"/>
        <v>0</v>
      </c>
      <c r="AG16" s="124">
        <f t="shared" si="1"/>
        <v>6</v>
      </c>
      <c r="AH16" s="121">
        <f t="shared" si="2"/>
        <v>6</v>
      </c>
      <c r="AI16" s="167"/>
      <c r="AJ16" s="161"/>
      <c r="AK16" s="167"/>
      <c r="AL16" s="156"/>
      <c r="AM16" s="161"/>
      <c r="AN16" s="167"/>
      <c r="AO16" s="113">
        <f t="shared" si="3"/>
        <v>0</v>
      </c>
    </row>
    <row r="17" spans="2:41" ht="13.5" customHeight="1">
      <c r="B17" s="81"/>
      <c r="C17" s="17" t="s">
        <v>76</v>
      </c>
      <c r="D17" s="7"/>
      <c r="E17" s="163">
        <v>4</v>
      </c>
      <c r="F17" s="157"/>
      <c r="G17" s="157">
        <v>37</v>
      </c>
      <c r="H17" s="157">
        <v>46</v>
      </c>
      <c r="I17" s="173">
        <f t="shared" si="4"/>
        <v>83</v>
      </c>
      <c r="J17" s="158">
        <v>41</v>
      </c>
      <c r="K17" s="159">
        <v>42</v>
      </c>
      <c r="L17" s="160"/>
      <c r="M17" s="161">
        <v>1</v>
      </c>
      <c r="N17" s="162"/>
      <c r="O17" s="161"/>
      <c r="P17" s="162"/>
      <c r="Q17" s="157"/>
      <c r="R17" s="162"/>
      <c r="S17" s="161"/>
      <c r="T17" s="162"/>
      <c r="U17" s="161"/>
      <c r="V17" s="162"/>
      <c r="W17" s="161">
        <v>3</v>
      </c>
      <c r="X17" s="162"/>
      <c r="Y17" s="161"/>
      <c r="Z17" s="167"/>
      <c r="AA17" s="157"/>
      <c r="AB17" s="158"/>
      <c r="AC17" s="157"/>
      <c r="AD17" s="158"/>
      <c r="AE17" s="157">
        <v>2</v>
      </c>
      <c r="AF17" s="121">
        <f t="shared" si="0"/>
        <v>0</v>
      </c>
      <c r="AG17" s="124">
        <f t="shared" si="1"/>
        <v>6</v>
      </c>
      <c r="AH17" s="121">
        <f t="shared" si="2"/>
        <v>6</v>
      </c>
      <c r="AI17" s="167"/>
      <c r="AJ17" s="161"/>
      <c r="AK17" s="167">
        <v>1</v>
      </c>
      <c r="AL17" s="156"/>
      <c r="AM17" s="161"/>
      <c r="AN17" s="167">
        <v>1</v>
      </c>
      <c r="AO17" s="113">
        <f t="shared" si="3"/>
        <v>1</v>
      </c>
    </row>
    <row r="18" spans="2:41" ht="13.5" customHeight="1">
      <c r="B18" s="65"/>
      <c r="C18" s="17" t="s">
        <v>77</v>
      </c>
      <c r="D18" s="7"/>
      <c r="E18" s="163">
        <v>2</v>
      </c>
      <c r="F18" s="157"/>
      <c r="G18" s="157">
        <v>11</v>
      </c>
      <c r="H18" s="157">
        <v>15</v>
      </c>
      <c r="I18" s="173">
        <f t="shared" si="4"/>
        <v>26</v>
      </c>
      <c r="J18" s="158">
        <v>15</v>
      </c>
      <c r="K18" s="159">
        <v>11</v>
      </c>
      <c r="L18" s="160"/>
      <c r="M18" s="161">
        <v>1</v>
      </c>
      <c r="N18" s="162"/>
      <c r="O18" s="161"/>
      <c r="P18" s="162"/>
      <c r="Q18" s="157"/>
      <c r="R18" s="162"/>
      <c r="S18" s="161"/>
      <c r="T18" s="162"/>
      <c r="U18" s="161"/>
      <c r="V18" s="162"/>
      <c r="W18" s="161">
        <v>2</v>
      </c>
      <c r="X18" s="162"/>
      <c r="Y18" s="161"/>
      <c r="Z18" s="167"/>
      <c r="AA18" s="157"/>
      <c r="AB18" s="158"/>
      <c r="AC18" s="157"/>
      <c r="AD18" s="158"/>
      <c r="AE18" s="157">
        <v>0</v>
      </c>
      <c r="AF18" s="121">
        <f t="shared" si="0"/>
        <v>0</v>
      </c>
      <c r="AG18" s="124">
        <f t="shared" si="1"/>
        <v>3</v>
      </c>
      <c r="AH18" s="121">
        <f t="shared" si="2"/>
        <v>3</v>
      </c>
      <c r="AI18" s="167"/>
      <c r="AJ18" s="161"/>
      <c r="AK18" s="167"/>
      <c r="AL18" s="156"/>
      <c r="AM18" s="161"/>
      <c r="AN18" s="167">
        <v>1</v>
      </c>
      <c r="AO18" s="113">
        <f t="shared" si="3"/>
        <v>1</v>
      </c>
    </row>
    <row r="19" spans="2:41" ht="13.5" customHeight="1">
      <c r="B19" s="65"/>
      <c r="C19" s="17" t="s">
        <v>78</v>
      </c>
      <c r="D19" s="140"/>
      <c r="E19" s="163">
        <v>5</v>
      </c>
      <c r="F19" s="157"/>
      <c r="G19" s="157">
        <v>63</v>
      </c>
      <c r="H19" s="157">
        <v>67</v>
      </c>
      <c r="I19" s="173">
        <f t="shared" si="4"/>
        <v>130</v>
      </c>
      <c r="J19" s="158">
        <v>73</v>
      </c>
      <c r="K19" s="159">
        <v>57</v>
      </c>
      <c r="L19" s="160"/>
      <c r="M19" s="161">
        <v>1</v>
      </c>
      <c r="N19" s="162"/>
      <c r="O19" s="161"/>
      <c r="P19" s="162"/>
      <c r="Q19" s="157"/>
      <c r="R19" s="162"/>
      <c r="S19" s="161"/>
      <c r="T19" s="162"/>
      <c r="U19" s="161"/>
      <c r="V19" s="162"/>
      <c r="W19" s="161">
        <v>4</v>
      </c>
      <c r="X19" s="162"/>
      <c r="Y19" s="161"/>
      <c r="Z19" s="167"/>
      <c r="AA19" s="157"/>
      <c r="AB19" s="158"/>
      <c r="AC19" s="157"/>
      <c r="AD19" s="158"/>
      <c r="AE19" s="157">
        <v>3</v>
      </c>
      <c r="AF19" s="121">
        <f t="shared" si="0"/>
        <v>0</v>
      </c>
      <c r="AG19" s="124">
        <f t="shared" si="1"/>
        <v>8</v>
      </c>
      <c r="AH19" s="121">
        <f t="shared" si="2"/>
        <v>8</v>
      </c>
      <c r="AI19" s="167"/>
      <c r="AJ19" s="161">
        <v>1</v>
      </c>
      <c r="AK19" s="167">
        <v>2</v>
      </c>
      <c r="AL19" s="156"/>
      <c r="AM19" s="161"/>
      <c r="AN19" s="167"/>
      <c r="AO19" s="113">
        <f t="shared" si="3"/>
        <v>0</v>
      </c>
    </row>
    <row r="20" spans="2:41" ht="13.5" customHeight="1">
      <c r="B20" s="10" t="s">
        <v>79</v>
      </c>
      <c r="C20" s="17" t="s">
        <v>80</v>
      </c>
      <c r="D20" s="7"/>
      <c r="E20" s="163">
        <v>2</v>
      </c>
      <c r="F20" s="157"/>
      <c r="G20" s="157">
        <v>25</v>
      </c>
      <c r="H20" s="157">
        <v>31</v>
      </c>
      <c r="I20" s="173">
        <f t="shared" si="4"/>
        <v>56</v>
      </c>
      <c r="J20" s="158">
        <v>31</v>
      </c>
      <c r="K20" s="159">
        <v>25</v>
      </c>
      <c r="L20" s="160"/>
      <c r="M20" s="161">
        <v>1</v>
      </c>
      <c r="N20" s="162"/>
      <c r="O20" s="161"/>
      <c r="P20" s="162"/>
      <c r="Q20" s="157"/>
      <c r="R20" s="162"/>
      <c r="S20" s="161"/>
      <c r="T20" s="162"/>
      <c r="U20" s="161"/>
      <c r="V20" s="162"/>
      <c r="W20" s="161">
        <v>2</v>
      </c>
      <c r="X20" s="162"/>
      <c r="Y20" s="161"/>
      <c r="Z20" s="167"/>
      <c r="AA20" s="157"/>
      <c r="AB20" s="158"/>
      <c r="AC20" s="157"/>
      <c r="AD20" s="158"/>
      <c r="AE20" s="157"/>
      <c r="AF20" s="121">
        <f t="shared" si="0"/>
        <v>0</v>
      </c>
      <c r="AG20" s="124">
        <f t="shared" si="1"/>
        <v>3</v>
      </c>
      <c r="AH20" s="121">
        <f t="shared" si="2"/>
        <v>3</v>
      </c>
      <c r="AI20" s="167"/>
      <c r="AJ20" s="161"/>
      <c r="AK20" s="167">
        <v>0</v>
      </c>
      <c r="AL20" s="156"/>
      <c r="AM20" s="161"/>
      <c r="AN20" s="167">
        <v>0</v>
      </c>
      <c r="AO20" s="113">
        <f t="shared" si="3"/>
        <v>0</v>
      </c>
    </row>
    <row r="21" spans="2:41" ht="13.5" customHeight="1">
      <c r="B21" s="65"/>
      <c r="C21" s="17" t="s">
        <v>81</v>
      </c>
      <c r="D21" s="7"/>
      <c r="E21" s="163">
        <v>4</v>
      </c>
      <c r="F21" s="157"/>
      <c r="G21" s="157">
        <v>34</v>
      </c>
      <c r="H21" s="157">
        <v>48</v>
      </c>
      <c r="I21" s="173">
        <f t="shared" si="4"/>
        <v>82</v>
      </c>
      <c r="J21" s="158">
        <v>44</v>
      </c>
      <c r="K21" s="159">
        <v>38</v>
      </c>
      <c r="L21" s="160"/>
      <c r="M21" s="161">
        <v>1</v>
      </c>
      <c r="N21" s="162"/>
      <c r="O21" s="161"/>
      <c r="P21" s="162"/>
      <c r="Q21" s="157"/>
      <c r="R21" s="162"/>
      <c r="S21" s="161"/>
      <c r="T21" s="162"/>
      <c r="U21" s="161"/>
      <c r="V21" s="162"/>
      <c r="W21" s="161">
        <v>4</v>
      </c>
      <c r="X21" s="162"/>
      <c r="Y21" s="161"/>
      <c r="Z21" s="167"/>
      <c r="AA21" s="157"/>
      <c r="AB21" s="158"/>
      <c r="AC21" s="157"/>
      <c r="AD21" s="158"/>
      <c r="AE21" s="157">
        <v>2</v>
      </c>
      <c r="AF21" s="121">
        <f t="shared" si="0"/>
        <v>0</v>
      </c>
      <c r="AG21" s="124">
        <f t="shared" si="1"/>
        <v>7</v>
      </c>
      <c r="AH21" s="121">
        <f t="shared" si="2"/>
        <v>7</v>
      </c>
      <c r="AI21" s="167"/>
      <c r="AJ21" s="161">
        <v>1</v>
      </c>
      <c r="AK21" s="167">
        <v>1</v>
      </c>
      <c r="AL21" s="156"/>
      <c r="AM21" s="161"/>
      <c r="AN21" s="167">
        <v>1</v>
      </c>
      <c r="AO21" s="113">
        <f t="shared" si="3"/>
        <v>1</v>
      </c>
    </row>
    <row r="22" spans="2:41" ht="13.5" customHeight="1">
      <c r="B22" s="65"/>
      <c r="C22" s="17" t="s">
        <v>82</v>
      </c>
      <c r="D22" s="7"/>
      <c r="E22" s="163">
        <v>3</v>
      </c>
      <c r="F22" s="157"/>
      <c r="G22" s="157">
        <v>35</v>
      </c>
      <c r="H22" s="157">
        <v>25</v>
      </c>
      <c r="I22" s="173">
        <f t="shared" si="4"/>
        <v>60</v>
      </c>
      <c r="J22" s="158">
        <v>33</v>
      </c>
      <c r="K22" s="159">
        <v>27</v>
      </c>
      <c r="L22" s="160"/>
      <c r="M22" s="161"/>
      <c r="N22" s="162"/>
      <c r="O22" s="161"/>
      <c r="P22" s="162"/>
      <c r="Q22" s="157"/>
      <c r="R22" s="162"/>
      <c r="S22" s="161"/>
      <c r="T22" s="162"/>
      <c r="U22" s="161"/>
      <c r="V22" s="162"/>
      <c r="W22" s="161">
        <v>3</v>
      </c>
      <c r="X22" s="162"/>
      <c r="Y22" s="161"/>
      <c r="Z22" s="167"/>
      <c r="AA22" s="157"/>
      <c r="AB22" s="158"/>
      <c r="AC22" s="157"/>
      <c r="AD22" s="158"/>
      <c r="AE22" s="157">
        <v>3</v>
      </c>
      <c r="AF22" s="121">
        <f t="shared" si="0"/>
        <v>0</v>
      </c>
      <c r="AG22" s="124">
        <f t="shared" si="1"/>
        <v>6</v>
      </c>
      <c r="AH22" s="121">
        <f t="shared" si="2"/>
        <v>6</v>
      </c>
      <c r="AI22" s="167"/>
      <c r="AJ22" s="161"/>
      <c r="AK22" s="167">
        <v>1</v>
      </c>
      <c r="AL22" s="156"/>
      <c r="AM22" s="161"/>
      <c r="AN22" s="167">
        <v>1</v>
      </c>
      <c r="AO22" s="113">
        <f t="shared" si="3"/>
        <v>1</v>
      </c>
    </row>
    <row r="23" spans="2:41" ht="13.5" customHeight="1">
      <c r="B23" s="81"/>
      <c r="C23" s="17" t="s">
        <v>83</v>
      </c>
      <c r="D23" s="7"/>
      <c r="E23" s="163">
        <v>6</v>
      </c>
      <c r="F23" s="157"/>
      <c r="G23" s="157">
        <v>79</v>
      </c>
      <c r="H23" s="157">
        <v>75</v>
      </c>
      <c r="I23" s="173">
        <f t="shared" si="4"/>
        <v>154</v>
      </c>
      <c r="J23" s="158">
        <v>80</v>
      </c>
      <c r="K23" s="159">
        <v>74</v>
      </c>
      <c r="L23" s="160"/>
      <c r="M23" s="161">
        <v>1</v>
      </c>
      <c r="N23" s="162"/>
      <c r="O23" s="161"/>
      <c r="P23" s="162"/>
      <c r="Q23" s="157"/>
      <c r="R23" s="162"/>
      <c r="S23" s="161"/>
      <c r="T23" s="162"/>
      <c r="U23" s="161"/>
      <c r="V23" s="162"/>
      <c r="W23" s="161">
        <v>5</v>
      </c>
      <c r="X23" s="162"/>
      <c r="Y23" s="161"/>
      <c r="Z23" s="167"/>
      <c r="AA23" s="157"/>
      <c r="AB23" s="158"/>
      <c r="AC23" s="157"/>
      <c r="AD23" s="158"/>
      <c r="AE23" s="157">
        <v>2</v>
      </c>
      <c r="AF23" s="121">
        <f t="shared" si="0"/>
        <v>0</v>
      </c>
      <c r="AG23" s="124">
        <f t="shared" si="1"/>
        <v>8</v>
      </c>
      <c r="AH23" s="121">
        <f t="shared" si="2"/>
        <v>8</v>
      </c>
      <c r="AI23" s="167"/>
      <c r="AJ23" s="161"/>
      <c r="AK23" s="167">
        <v>0</v>
      </c>
      <c r="AL23" s="156"/>
      <c r="AM23" s="161"/>
      <c r="AN23" s="167">
        <v>1</v>
      </c>
      <c r="AO23" s="113">
        <f t="shared" si="3"/>
        <v>1</v>
      </c>
    </row>
    <row r="24" spans="2:41" ht="13.5" customHeight="1">
      <c r="B24" s="65"/>
      <c r="C24" s="17" t="s">
        <v>84</v>
      </c>
      <c r="D24" s="7"/>
      <c r="E24" s="163">
        <v>4</v>
      </c>
      <c r="F24" s="157"/>
      <c r="G24" s="157">
        <v>51</v>
      </c>
      <c r="H24" s="157">
        <v>58</v>
      </c>
      <c r="I24" s="173">
        <f t="shared" si="4"/>
        <v>109</v>
      </c>
      <c r="J24" s="158">
        <v>58</v>
      </c>
      <c r="K24" s="159">
        <v>51</v>
      </c>
      <c r="L24" s="160"/>
      <c r="M24" s="161">
        <v>1</v>
      </c>
      <c r="N24" s="162"/>
      <c r="O24" s="161"/>
      <c r="P24" s="162"/>
      <c r="Q24" s="157"/>
      <c r="R24" s="162"/>
      <c r="S24" s="161"/>
      <c r="T24" s="162"/>
      <c r="U24" s="161"/>
      <c r="V24" s="162"/>
      <c r="W24" s="161">
        <v>3</v>
      </c>
      <c r="X24" s="162"/>
      <c r="Y24" s="161"/>
      <c r="Z24" s="167"/>
      <c r="AA24" s="157"/>
      <c r="AB24" s="158"/>
      <c r="AC24" s="157"/>
      <c r="AD24" s="158"/>
      <c r="AE24" s="157">
        <v>2</v>
      </c>
      <c r="AF24" s="121">
        <f t="shared" si="0"/>
        <v>0</v>
      </c>
      <c r="AG24" s="124">
        <f t="shared" si="1"/>
        <v>6</v>
      </c>
      <c r="AH24" s="121">
        <f t="shared" si="2"/>
        <v>6</v>
      </c>
      <c r="AI24" s="167"/>
      <c r="AJ24" s="161"/>
      <c r="AK24" s="167">
        <v>1</v>
      </c>
      <c r="AL24" s="156"/>
      <c r="AM24" s="161"/>
      <c r="AN24" s="167">
        <v>1</v>
      </c>
      <c r="AO24" s="113">
        <f t="shared" si="3"/>
        <v>1</v>
      </c>
    </row>
    <row r="25" spans="2:41" ht="13.5" customHeight="1">
      <c r="B25" s="65"/>
      <c r="C25" s="17" t="s">
        <v>85</v>
      </c>
      <c r="D25" s="7"/>
      <c r="E25" s="163">
        <v>3</v>
      </c>
      <c r="F25" s="157"/>
      <c r="G25" s="157">
        <v>30</v>
      </c>
      <c r="H25" s="157">
        <v>35</v>
      </c>
      <c r="I25" s="173">
        <f t="shared" si="4"/>
        <v>65</v>
      </c>
      <c r="J25" s="158">
        <v>26</v>
      </c>
      <c r="K25" s="159">
        <v>39</v>
      </c>
      <c r="L25" s="160"/>
      <c r="M25" s="161">
        <v>1</v>
      </c>
      <c r="N25" s="162"/>
      <c r="O25" s="161"/>
      <c r="P25" s="162"/>
      <c r="Q25" s="157"/>
      <c r="R25" s="162"/>
      <c r="S25" s="161"/>
      <c r="T25" s="162"/>
      <c r="U25" s="161"/>
      <c r="V25" s="162"/>
      <c r="W25" s="161">
        <v>3</v>
      </c>
      <c r="X25" s="162"/>
      <c r="Y25" s="161"/>
      <c r="Z25" s="167"/>
      <c r="AA25" s="157"/>
      <c r="AB25" s="158"/>
      <c r="AC25" s="157"/>
      <c r="AD25" s="158"/>
      <c r="AE25" s="157">
        <v>1</v>
      </c>
      <c r="AF25" s="121">
        <f t="shared" si="0"/>
        <v>0</v>
      </c>
      <c r="AG25" s="124">
        <f t="shared" si="1"/>
        <v>5</v>
      </c>
      <c r="AH25" s="121">
        <f t="shared" si="2"/>
        <v>5</v>
      </c>
      <c r="AI25" s="167"/>
      <c r="AJ25" s="161">
        <v>1</v>
      </c>
      <c r="AK25" s="167">
        <v>1</v>
      </c>
      <c r="AL25" s="156"/>
      <c r="AM25" s="161"/>
      <c r="AN25" s="167"/>
      <c r="AO25" s="113">
        <f t="shared" si="3"/>
        <v>0</v>
      </c>
    </row>
    <row r="26" spans="2:41" ht="13.5" customHeight="1">
      <c r="B26" s="65"/>
      <c r="C26" s="17" t="s">
        <v>86</v>
      </c>
      <c r="D26" s="7"/>
      <c r="E26" s="163">
        <v>1</v>
      </c>
      <c r="F26" s="157"/>
      <c r="G26" s="157">
        <v>0</v>
      </c>
      <c r="H26" s="157">
        <v>4</v>
      </c>
      <c r="I26" s="173">
        <f t="shared" si="4"/>
        <v>4</v>
      </c>
      <c r="J26" s="158">
        <v>4</v>
      </c>
      <c r="K26" s="159">
        <v>0</v>
      </c>
      <c r="L26" s="160"/>
      <c r="M26" s="161"/>
      <c r="N26" s="162"/>
      <c r="O26" s="161"/>
      <c r="P26" s="162"/>
      <c r="Q26" s="157"/>
      <c r="R26" s="162"/>
      <c r="S26" s="161"/>
      <c r="T26" s="162"/>
      <c r="U26" s="161"/>
      <c r="V26" s="162"/>
      <c r="W26" s="161">
        <v>1</v>
      </c>
      <c r="X26" s="162"/>
      <c r="Y26" s="161"/>
      <c r="Z26" s="167"/>
      <c r="AA26" s="157"/>
      <c r="AB26" s="158"/>
      <c r="AC26" s="157"/>
      <c r="AD26" s="158"/>
      <c r="AE26" s="157"/>
      <c r="AF26" s="121">
        <f t="shared" si="0"/>
        <v>0</v>
      </c>
      <c r="AG26" s="124">
        <f t="shared" si="1"/>
        <v>1</v>
      </c>
      <c r="AH26" s="121">
        <f t="shared" si="2"/>
        <v>1</v>
      </c>
      <c r="AI26" s="167"/>
      <c r="AJ26" s="161"/>
      <c r="AK26" s="167">
        <v>2</v>
      </c>
      <c r="AL26" s="156"/>
      <c r="AM26" s="161"/>
      <c r="AN26" s="167"/>
      <c r="AO26" s="113">
        <f t="shared" si="3"/>
        <v>0</v>
      </c>
    </row>
    <row r="27" spans="2:41" ht="13.5" customHeight="1">
      <c r="B27" s="65"/>
      <c r="C27" s="17" t="s">
        <v>87</v>
      </c>
      <c r="D27" s="7"/>
      <c r="E27" s="219" t="s">
        <v>323</v>
      </c>
      <c r="F27" s="157"/>
      <c r="G27" s="157"/>
      <c r="H27" s="157"/>
      <c r="I27" s="173">
        <f t="shared" si="4"/>
        <v>0</v>
      </c>
      <c r="J27" s="158"/>
      <c r="K27" s="159"/>
      <c r="L27" s="160"/>
      <c r="M27" s="161"/>
      <c r="N27" s="162"/>
      <c r="O27" s="161"/>
      <c r="P27" s="162"/>
      <c r="Q27" s="157"/>
      <c r="R27" s="162"/>
      <c r="S27" s="161"/>
      <c r="T27" s="162"/>
      <c r="U27" s="161"/>
      <c r="V27" s="162"/>
      <c r="W27" s="161"/>
      <c r="X27" s="162"/>
      <c r="Y27" s="161"/>
      <c r="Z27" s="167"/>
      <c r="AA27" s="157"/>
      <c r="AB27" s="158"/>
      <c r="AC27" s="157"/>
      <c r="AD27" s="158"/>
      <c r="AE27" s="157"/>
      <c r="AF27" s="121">
        <f t="shared" si="0"/>
        <v>0</v>
      </c>
      <c r="AG27" s="124">
        <f t="shared" si="1"/>
        <v>0</v>
      </c>
      <c r="AH27" s="121">
        <f t="shared" si="2"/>
        <v>0</v>
      </c>
      <c r="AI27" s="167"/>
      <c r="AJ27" s="161"/>
      <c r="AK27" s="167"/>
      <c r="AL27" s="156"/>
      <c r="AM27" s="161"/>
      <c r="AN27" s="167"/>
      <c r="AO27" s="113">
        <f t="shared" si="3"/>
        <v>0</v>
      </c>
    </row>
    <row r="28" spans="2:41" ht="13.5" customHeight="1">
      <c r="B28" s="65"/>
      <c r="C28" s="17" t="s">
        <v>88</v>
      </c>
      <c r="D28" s="7"/>
      <c r="E28" s="163">
        <v>2</v>
      </c>
      <c r="F28" s="157"/>
      <c r="G28" s="209">
        <v>4</v>
      </c>
      <c r="H28" s="157">
        <v>2</v>
      </c>
      <c r="I28" s="173">
        <f t="shared" si="4"/>
        <v>6</v>
      </c>
      <c r="J28" s="158">
        <v>3</v>
      </c>
      <c r="K28" s="159">
        <v>3</v>
      </c>
      <c r="L28" s="160"/>
      <c r="M28" s="161">
        <v>1</v>
      </c>
      <c r="N28" s="162"/>
      <c r="O28" s="161"/>
      <c r="P28" s="162"/>
      <c r="Q28" s="157"/>
      <c r="R28" s="162"/>
      <c r="S28" s="161"/>
      <c r="T28" s="162"/>
      <c r="U28" s="161"/>
      <c r="V28" s="162"/>
      <c r="W28" s="161">
        <v>0</v>
      </c>
      <c r="X28" s="162"/>
      <c r="Y28" s="161"/>
      <c r="Z28" s="167"/>
      <c r="AA28" s="157"/>
      <c r="AB28" s="158"/>
      <c r="AC28" s="157"/>
      <c r="AD28" s="158"/>
      <c r="AE28" s="157">
        <v>1</v>
      </c>
      <c r="AF28" s="121">
        <f t="shared" si="0"/>
        <v>0</v>
      </c>
      <c r="AG28" s="124">
        <f t="shared" si="1"/>
        <v>2</v>
      </c>
      <c r="AH28" s="121">
        <f t="shared" si="2"/>
        <v>2</v>
      </c>
      <c r="AI28" s="167"/>
      <c r="AJ28" s="161"/>
      <c r="AK28" s="167">
        <v>1</v>
      </c>
      <c r="AL28" s="156"/>
      <c r="AM28" s="161"/>
      <c r="AN28" s="167"/>
      <c r="AO28" s="113">
        <f t="shared" si="3"/>
        <v>0</v>
      </c>
    </row>
    <row r="29" spans="2:41" ht="13.5" customHeight="1">
      <c r="B29" s="65"/>
      <c r="C29" s="17" t="s">
        <v>89</v>
      </c>
      <c r="D29" s="7"/>
      <c r="E29" s="163">
        <v>2</v>
      </c>
      <c r="F29" s="157"/>
      <c r="G29" s="157">
        <v>17</v>
      </c>
      <c r="H29" s="157">
        <v>29</v>
      </c>
      <c r="I29" s="173">
        <f t="shared" si="4"/>
        <v>46</v>
      </c>
      <c r="J29" s="158">
        <v>28</v>
      </c>
      <c r="K29" s="159">
        <v>18</v>
      </c>
      <c r="L29" s="160"/>
      <c r="M29" s="161"/>
      <c r="N29" s="162"/>
      <c r="O29" s="161"/>
      <c r="P29" s="162"/>
      <c r="Q29" s="157"/>
      <c r="R29" s="162"/>
      <c r="S29" s="161"/>
      <c r="T29" s="162"/>
      <c r="U29" s="161"/>
      <c r="V29" s="162"/>
      <c r="W29" s="161">
        <v>2</v>
      </c>
      <c r="X29" s="162"/>
      <c r="Y29" s="161"/>
      <c r="Z29" s="167"/>
      <c r="AA29" s="157"/>
      <c r="AB29" s="158"/>
      <c r="AC29" s="157"/>
      <c r="AD29" s="158"/>
      <c r="AE29" s="157"/>
      <c r="AF29" s="121">
        <f t="shared" si="0"/>
        <v>0</v>
      </c>
      <c r="AG29" s="124">
        <f t="shared" si="1"/>
        <v>2</v>
      </c>
      <c r="AH29" s="121">
        <f aca="true" t="shared" si="5" ref="AH29:AH44">AF29+AG29</f>
        <v>2</v>
      </c>
      <c r="AI29" s="167"/>
      <c r="AJ29" s="161"/>
      <c r="AK29" s="167">
        <v>3</v>
      </c>
      <c r="AL29" s="156"/>
      <c r="AM29" s="161"/>
      <c r="AN29" s="167">
        <v>1</v>
      </c>
      <c r="AO29" s="113">
        <f aca="true" t="shared" si="6" ref="AO29:AO44">AM29+AN29</f>
        <v>1</v>
      </c>
    </row>
    <row r="30" spans="2:41" ht="13.5" customHeight="1">
      <c r="B30" s="65"/>
      <c r="C30" s="17" t="s">
        <v>90</v>
      </c>
      <c r="D30" s="7"/>
      <c r="E30" s="163">
        <v>2</v>
      </c>
      <c r="F30" s="157"/>
      <c r="G30" s="157">
        <v>2</v>
      </c>
      <c r="H30" s="157">
        <v>4</v>
      </c>
      <c r="I30" s="173">
        <f aca="true" t="shared" si="7" ref="I30:I45">SUM(F30:H30)</f>
        <v>6</v>
      </c>
      <c r="J30" s="158">
        <v>3</v>
      </c>
      <c r="K30" s="159">
        <v>3</v>
      </c>
      <c r="L30" s="160"/>
      <c r="M30" s="161">
        <v>1</v>
      </c>
      <c r="N30" s="162"/>
      <c r="O30" s="161"/>
      <c r="P30" s="162"/>
      <c r="Q30" s="157"/>
      <c r="R30" s="162"/>
      <c r="S30" s="161"/>
      <c r="T30" s="162"/>
      <c r="U30" s="161"/>
      <c r="V30" s="162"/>
      <c r="W30" s="161">
        <v>0</v>
      </c>
      <c r="X30" s="162"/>
      <c r="Y30" s="161"/>
      <c r="Z30" s="167"/>
      <c r="AA30" s="157"/>
      <c r="AB30" s="158"/>
      <c r="AC30" s="157"/>
      <c r="AD30" s="158"/>
      <c r="AE30" s="157">
        <v>1</v>
      </c>
      <c r="AF30" s="121">
        <f t="shared" si="0"/>
        <v>0</v>
      </c>
      <c r="AG30" s="124">
        <f t="shared" si="1"/>
        <v>2</v>
      </c>
      <c r="AH30" s="121">
        <f t="shared" si="5"/>
        <v>2</v>
      </c>
      <c r="AI30" s="167"/>
      <c r="AJ30" s="161"/>
      <c r="AK30" s="167">
        <v>1</v>
      </c>
      <c r="AL30" s="156"/>
      <c r="AM30" s="161"/>
      <c r="AN30" s="167"/>
      <c r="AO30" s="113">
        <f t="shared" si="6"/>
        <v>0</v>
      </c>
    </row>
    <row r="31" spans="2:41" ht="13.5" customHeight="1">
      <c r="B31" s="10" t="s">
        <v>91</v>
      </c>
      <c r="C31" s="17" t="s">
        <v>92</v>
      </c>
      <c r="D31" s="7"/>
      <c r="E31" s="163">
        <v>2</v>
      </c>
      <c r="F31" s="157"/>
      <c r="G31" s="157">
        <v>22</v>
      </c>
      <c r="H31" s="157">
        <v>32</v>
      </c>
      <c r="I31" s="173">
        <f t="shared" si="7"/>
        <v>54</v>
      </c>
      <c r="J31" s="158">
        <v>24</v>
      </c>
      <c r="K31" s="159">
        <v>30</v>
      </c>
      <c r="L31" s="160"/>
      <c r="M31" s="161"/>
      <c r="N31" s="162"/>
      <c r="O31" s="161"/>
      <c r="P31" s="162"/>
      <c r="Q31" s="157"/>
      <c r="R31" s="162"/>
      <c r="S31" s="161"/>
      <c r="T31" s="162"/>
      <c r="U31" s="161"/>
      <c r="V31" s="162"/>
      <c r="W31" s="161">
        <v>2</v>
      </c>
      <c r="X31" s="162"/>
      <c r="Y31" s="161"/>
      <c r="Z31" s="167"/>
      <c r="AA31" s="157"/>
      <c r="AB31" s="158"/>
      <c r="AC31" s="157"/>
      <c r="AD31" s="158"/>
      <c r="AE31" s="157">
        <v>1</v>
      </c>
      <c r="AF31" s="121">
        <f t="shared" si="0"/>
        <v>0</v>
      </c>
      <c r="AG31" s="124">
        <f t="shared" si="1"/>
        <v>3</v>
      </c>
      <c r="AH31" s="121">
        <f t="shared" si="5"/>
        <v>3</v>
      </c>
      <c r="AI31" s="167"/>
      <c r="AJ31" s="161"/>
      <c r="AK31" s="167">
        <v>1</v>
      </c>
      <c r="AL31" s="156"/>
      <c r="AM31" s="161"/>
      <c r="AN31" s="167"/>
      <c r="AO31" s="113">
        <f t="shared" si="6"/>
        <v>0</v>
      </c>
    </row>
    <row r="32" spans="2:41" ht="13.5" customHeight="1">
      <c r="B32" s="81"/>
      <c r="C32" s="17" t="s">
        <v>93</v>
      </c>
      <c r="D32" s="7"/>
      <c r="E32" s="163">
        <v>3</v>
      </c>
      <c r="F32" s="157"/>
      <c r="G32" s="157">
        <v>38</v>
      </c>
      <c r="H32" s="157">
        <v>27</v>
      </c>
      <c r="I32" s="173">
        <f t="shared" si="7"/>
        <v>65</v>
      </c>
      <c r="J32" s="158">
        <v>30</v>
      </c>
      <c r="K32" s="159">
        <v>35</v>
      </c>
      <c r="L32" s="160"/>
      <c r="M32" s="161">
        <v>1</v>
      </c>
      <c r="N32" s="162"/>
      <c r="O32" s="161"/>
      <c r="P32" s="162"/>
      <c r="Q32" s="157"/>
      <c r="R32" s="162"/>
      <c r="S32" s="161"/>
      <c r="T32" s="162"/>
      <c r="U32" s="161"/>
      <c r="V32" s="162"/>
      <c r="W32" s="161">
        <v>3</v>
      </c>
      <c r="X32" s="162"/>
      <c r="Y32" s="161"/>
      <c r="Z32" s="167"/>
      <c r="AA32" s="157"/>
      <c r="AB32" s="158"/>
      <c r="AC32" s="157"/>
      <c r="AD32" s="158"/>
      <c r="AE32" s="157">
        <v>1</v>
      </c>
      <c r="AF32" s="121">
        <f t="shared" si="0"/>
        <v>0</v>
      </c>
      <c r="AG32" s="124">
        <f t="shared" si="1"/>
        <v>5</v>
      </c>
      <c r="AH32" s="121">
        <f t="shared" si="5"/>
        <v>5</v>
      </c>
      <c r="AI32" s="167"/>
      <c r="AJ32" s="161"/>
      <c r="AK32" s="167"/>
      <c r="AL32" s="156"/>
      <c r="AM32" s="161"/>
      <c r="AN32" s="167">
        <v>1</v>
      </c>
      <c r="AO32" s="113">
        <f t="shared" si="6"/>
        <v>1</v>
      </c>
    </row>
    <row r="33" spans="2:41" ht="13.5" customHeight="1">
      <c r="B33" s="65"/>
      <c r="C33" s="17" t="s">
        <v>94</v>
      </c>
      <c r="D33" s="7"/>
      <c r="E33" s="163">
        <v>5</v>
      </c>
      <c r="F33" s="157"/>
      <c r="G33" s="157">
        <v>45</v>
      </c>
      <c r="H33" s="157">
        <v>68</v>
      </c>
      <c r="I33" s="173">
        <f t="shared" si="7"/>
        <v>113</v>
      </c>
      <c r="J33" s="158">
        <v>59</v>
      </c>
      <c r="K33" s="159">
        <v>54</v>
      </c>
      <c r="L33" s="160"/>
      <c r="M33" s="161">
        <v>1</v>
      </c>
      <c r="N33" s="162"/>
      <c r="O33" s="161"/>
      <c r="P33" s="162"/>
      <c r="Q33" s="157"/>
      <c r="R33" s="162"/>
      <c r="S33" s="161"/>
      <c r="T33" s="162"/>
      <c r="U33" s="161"/>
      <c r="V33" s="162"/>
      <c r="W33" s="161">
        <v>4</v>
      </c>
      <c r="X33" s="162"/>
      <c r="Y33" s="161"/>
      <c r="Z33" s="167"/>
      <c r="AA33" s="157"/>
      <c r="AB33" s="158"/>
      <c r="AC33" s="157"/>
      <c r="AD33" s="158"/>
      <c r="AE33" s="157">
        <v>2</v>
      </c>
      <c r="AF33" s="121">
        <f t="shared" si="0"/>
        <v>0</v>
      </c>
      <c r="AG33" s="124">
        <f t="shared" si="1"/>
        <v>7</v>
      </c>
      <c r="AH33" s="121">
        <f t="shared" si="5"/>
        <v>7</v>
      </c>
      <c r="AI33" s="167"/>
      <c r="AJ33" s="161"/>
      <c r="AK33" s="167">
        <v>1</v>
      </c>
      <c r="AL33" s="156"/>
      <c r="AM33" s="161"/>
      <c r="AN33" s="167">
        <v>1</v>
      </c>
      <c r="AO33" s="113">
        <f t="shared" si="6"/>
        <v>1</v>
      </c>
    </row>
    <row r="34" spans="2:41" ht="13.5" customHeight="1">
      <c r="B34" s="65"/>
      <c r="C34" s="17" t="s">
        <v>95</v>
      </c>
      <c r="D34" s="7"/>
      <c r="E34" s="163">
        <v>5</v>
      </c>
      <c r="F34" s="157"/>
      <c r="G34" s="157">
        <v>48</v>
      </c>
      <c r="H34" s="157">
        <v>63</v>
      </c>
      <c r="I34" s="173">
        <f t="shared" si="7"/>
        <v>111</v>
      </c>
      <c r="J34" s="158">
        <v>62</v>
      </c>
      <c r="K34" s="159">
        <v>49</v>
      </c>
      <c r="L34" s="160"/>
      <c r="M34" s="161">
        <v>1</v>
      </c>
      <c r="N34" s="162"/>
      <c r="O34" s="161"/>
      <c r="P34" s="162"/>
      <c r="Q34" s="157"/>
      <c r="R34" s="162"/>
      <c r="S34" s="161"/>
      <c r="T34" s="162"/>
      <c r="U34" s="161"/>
      <c r="V34" s="162"/>
      <c r="W34" s="161">
        <v>4</v>
      </c>
      <c r="X34" s="162"/>
      <c r="Y34" s="161"/>
      <c r="Z34" s="167"/>
      <c r="AA34" s="157"/>
      <c r="AB34" s="158"/>
      <c r="AC34" s="157"/>
      <c r="AD34" s="158"/>
      <c r="AE34" s="157">
        <v>2</v>
      </c>
      <c r="AF34" s="121">
        <f t="shared" si="0"/>
        <v>0</v>
      </c>
      <c r="AG34" s="124">
        <f t="shared" si="1"/>
        <v>7</v>
      </c>
      <c r="AH34" s="121">
        <f t="shared" si="5"/>
        <v>7</v>
      </c>
      <c r="AI34" s="167"/>
      <c r="AJ34" s="161"/>
      <c r="AK34" s="167">
        <v>1</v>
      </c>
      <c r="AL34" s="156"/>
      <c r="AM34" s="161"/>
      <c r="AN34" s="167">
        <v>1</v>
      </c>
      <c r="AO34" s="113">
        <f t="shared" si="6"/>
        <v>1</v>
      </c>
    </row>
    <row r="35" spans="2:41" ht="13.5" customHeight="1">
      <c r="B35" s="65"/>
      <c r="C35" s="17" t="s">
        <v>96</v>
      </c>
      <c r="D35" s="7"/>
      <c r="E35" s="163">
        <v>2</v>
      </c>
      <c r="F35" s="157"/>
      <c r="G35" s="157">
        <v>23</v>
      </c>
      <c r="H35" s="157">
        <v>22</v>
      </c>
      <c r="I35" s="173">
        <f t="shared" si="7"/>
        <v>45</v>
      </c>
      <c r="J35" s="158">
        <v>26</v>
      </c>
      <c r="K35" s="159">
        <v>19</v>
      </c>
      <c r="L35" s="160"/>
      <c r="M35" s="161"/>
      <c r="N35" s="162"/>
      <c r="O35" s="161"/>
      <c r="P35" s="162"/>
      <c r="Q35" s="157"/>
      <c r="R35" s="162"/>
      <c r="S35" s="161"/>
      <c r="T35" s="162"/>
      <c r="U35" s="161"/>
      <c r="V35" s="162"/>
      <c r="W35" s="161">
        <v>2</v>
      </c>
      <c r="X35" s="162"/>
      <c r="Y35" s="161"/>
      <c r="Z35" s="167"/>
      <c r="AA35" s="157"/>
      <c r="AB35" s="158"/>
      <c r="AC35" s="157"/>
      <c r="AD35" s="158"/>
      <c r="AE35" s="157"/>
      <c r="AF35" s="121">
        <f t="shared" si="0"/>
        <v>0</v>
      </c>
      <c r="AG35" s="124">
        <f t="shared" si="1"/>
        <v>2</v>
      </c>
      <c r="AH35" s="121">
        <f t="shared" si="5"/>
        <v>2</v>
      </c>
      <c r="AI35" s="167"/>
      <c r="AJ35" s="161"/>
      <c r="AK35" s="167">
        <v>3</v>
      </c>
      <c r="AL35" s="156"/>
      <c r="AM35" s="161"/>
      <c r="AN35" s="167"/>
      <c r="AO35" s="113">
        <f t="shared" si="6"/>
        <v>0</v>
      </c>
    </row>
    <row r="36" spans="2:41" ht="13.5" customHeight="1">
      <c r="B36" s="81"/>
      <c r="C36" s="17" t="s">
        <v>97</v>
      </c>
      <c r="D36" s="7"/>
      <c r="E36" s="163">
        <v>3</v>
      </c>
      <c r="F36" s="157"/>
      <c r="G36" s="157">
        <v>30</v>
      </c>
      <c r="H36" s="157">
        <v>41</v>
      </c>
      <c r="I36" s="173">
        <f t="shared" si="7"/>
        <v>71</v>
      </c>
      <c r="J36" s="158">
        <v>38</v>
      </c>
      <c r="K36" s="159">
        <v>33</v>
      </c>
      <c r="L36" s="160"/>
      <c r="M36" s="227">
        <v>0</v>
      </c>
      <c r="N36" s="162"/>
      <c r="O36" s="161"/>
      <c r="P36" s="162"/>
      <c r="Q36" s="157"/>
      <c r="R36" s="162"/>
      <c r="S36" s="161"/>
      <c r="T36" s="162"/>
      <c r="U36" s="161"/>
      <c r="V36" s="162"/>
      <c r="W36" s="161">
        <v>4</v>
      </c>
      <c r="X36" s="162"/>
      <c r="Y36" s="161"/>
      <c r="Z36" s="167"/>
      <c r="AA36" s="157"/>
      <c r="AB36" s="158"/>
      <c r="AC36" s="157"/>
      <c r="AD36" s="158"/>
      <c r="AE36" s="157">
        <v>1</v>
      </c>
      <c r="AF36" s="121">
        <f t="shared" si="0"/>
        <v>0</v>
      </c>
      <c r="AG36" s="124">
        <f t="shared" si="1"/>
        <v>5</v>
      </c>
      <c r="AH36" s="121">
        <f t="shared" si="5"/>
        <v>5</v>
      </c>
      <c r="AI36" s="167"/>
      <c r="AJ36" s="161">
        <v>1</v>
      </c>
      <c r="AK36" s="167">
        <v>1</v>
      </c>
      <c r="AL36" s="156"/>
      <c r="AM36" s="161"/>
      <c r="AN36" s="167"/>
      <c r="AO36" s="113">
        <f t="shared" si="6"/>
        <v>0</v>
      </c>
    </row>
    <row r="37" spans="2:41" ht="13.5" customHeight="1">
      <c r="B37" s="65"/>
      <c r="C37" s="17" t="s">
        <v>98</v>
      </c>
      <c r="D37" s="7"/>
      <c r="E37" s="163">
        <v>2</v>
      </c>
      <c r="F37" s="157"/>
      <c r="G37" s="157">
        <v>27</v>
      </c>
      <c r="H37" s="157">
        <v>22</v>
      </c>
      <c r="I37" s="173">
        <f t="shared" si="7"/>
        <v>49</v>
      </c>
      <c r="J37" s="158">
        <v>31</v>
      </c>
      <c r="K37" s="159">
        <v>18</v>
      </c>
      <c r="L37" s="160"/>
      <c r="M37" s="161">
        <v>1</v>
      </c>
      <c r="N37" s="162"/>
      <c r="O37" s="161"/>
      <c r="P37" s="162"/>
      <c r="Q37" s="157"/>
      <c r="R37" s="162"/>
      <c r="S37" s="161"/>
      <c r="T37" s="162"/>
      <c r="U37" s="161"/>
      <c r="V37" s="162"/>
      <c r="W37" s="161">
        <v>2</v>
      </c>
      <c r="X37" s="162"/>
      <c r="Y37" s="161"/>
      <c r="Z37" s="167"/>
      <c r="AA37" s="157"/>
      <c r="AB37" s="158"/>
      <c r="AC37" s="157"/>
      <c r="AD37" s="158"/>
      <c r="AE37" s="157"/>
      <c r="AF37" s="121">
        <f t="shared" si="0"/>
        <v>0</v>
      </c>
      <c r="AG37" s="124">
        <f t="shared" si="1"/>
        <v>3</v>
      </c>
      <c r="AH37" s="121">
        <f t="shared" si="5"/>
        <v>3</v>
      </c>
      <c r="AI37" s="167"/>
      <c r="AJ37" s="161"/>
      <c r="AK37" s="167"/>
      <c r="AL37" s="156"/>
      <c r="AM37" s="161"/>
      <c r="AN37" s="167"/>
      <c r="AO37" s="113">
        <f t="shared" si="6"/>
        <v>0</v>
      </c>
    </row>
    <row r="38" spans="2:41" ht="13.5" customHeight="1">
      <c r="B38" s="65"/>
      <c r="C38" s="17" t="s">
        <v>99</v>
      </c>
      <c r="D38" s="7"/>
      <c r="E38" s="163">
        <v>4</v>
      </c>
      <c r="F38" s="157"/>
      <c r="G38" s="157">
        <v>38</v>
      </c>
      <c r="H38" s="157">
        <v>47</v>
      </c>
      <c r="I38" s="173">
        <f t="shared" si="7"/>
        <v>85</v>
      </c>
      <c r="J38" s="158">
        <v>46</v>
      </c>
      <c r="K38" s="159">
        <v>39</v>
      </c>
      <c r="L38" s="160"/>
      <c r="M38" s="161">
        <v>1</v>
      </c>
      <c r="N38" s="162"/>
      <c r="O38" s="161"/>
      <c r="P38" s="162"/>
      <c r="Q38" s="157"/>
      <c r="R38" s="162"/>
      <c r="S38" s="161"/>
      <c r="T38" s="162"/>
      <c r="U38" s="161"/>
      <c r="V38" s="162"/>
      <c r="W38" s="161">
        <v>4</v>
      </c>
      <c r="X38" s="162"/>
      <c r="Y38" s="161"/>
      <c r="Z38" s="167"/>
      <c r="AA38" s="157"/>
      <c r="AB38" s="158"/>
      <c r="AC38" s="157"/>
      <c r="AD38" s="158"/>
      <c r="AE38" s="157">
        <v>2</v>
      </c>
      <c r="AF38" s="121">
        <f t="shared" si="0"/>
        <v>0</v>
      </c>
      <c r="AG38" s="124">
        <f t="shared" si="1"/>
        <v>7</v>
      </c>
      <c r="AH38" s="121">
        <f t="shared" si="5"/>
        <v>7</v>
      </c>
      <c r="AI38" s="167"/>
      <c r="AJ38" s="161">
        <v>1</v>
      </c>
      <c r="AK38" s="167">
        <v>1</v>
      </c>
      <c r="AL38" s="156"/>
      <c r="AM38" s="161"/>
      <c r="AN38" s="167"/>
      <c r="AO38" s="113">
        <f t="shared" si="6"/>
        <v>0</v>
      </c>
    </row>
    <row r="39" spans="2:41" ht="13.5" customHeight="1">
      <c r="B39" s="65"/>
      <c r="C39" s="17" t="s">
        <v>100</v>
      </c>
      <c r="D39" s="7"/>
      <c r="E39" s="163">
        <v>2</v>
      </c>
      <c r="F39" s="157"/>
      <c r="G39" s="157">
        <v>18</v>
      </c>
      <c r="H39" s="157">
        <v>20</v>
      </c>
      <c r="I39" s="173">
        <f t="shared" si="7"/>
        <v>38</v>
      </c>
      <c r="J39" s="158">
        <v>19</v>
      </c>
      <c r="K39" s="159">
        <v>19</v>
      </c>
      <c r="L39" s="160"/>
      <c r="M39" s="161">
        <v>1</v>
      </c>
      <c r="N39" s="162"/>
      <c r="O39" s="161"/>
      <c r="P39" s="162"/>
      <c r="Q39" s="157"/>
      <c r="R39" s="162"/>
      <c r="S39" s="161"/>
      <c r="T39" s="162"/>
      <c r="U39" s="161"/>
      <c r="V39" s="162"/>
      <c r="W39" s="161">
        <v>2</v>
      </c>
      <c r="X39" s="162"/>
      <c r="Y39" s="161"/>
      <c r="Z39" s="167"/>
      <c r="AA39" s="157"/>
      <c r="AB39" s="158"/>
      <c r="AC39" s="157"/>
      <c r="AD39" s="158"/>
      <c r="AE39" s="157">
        <v>1</v>
      </c>
      <c r="AF39" s="121">
        <f t="shared" si="0"/>
        <v>0</v>
      </c>
      <c r="AG39" s="124">
        <f t="shared" si="1"/>
        <v>4</v>
      </c>
      <c r="AH39" s="121">
        <f t="shared" si="5"/>
        <v>4</v>
      </c>
      <c r="AI39" s="167"/>
      <c r="AJ39" s="161"/>
      <c r="AK39" s="167"/>
      <c r="AL39" s="156"/>
      <c r="AM39" s="161"/>
      <c r="AN39" s="167"/>
      <c r="AO39" s="113">
        <f t="shared" si="6"/>
        <v>0</v>
      </c>
    </row>
    <row r="40" spans="2:41" ht="13.5" customHeight="1">
      <c r="B40" s="65"/>
      <c r="C40" s="17" t="s">
        <v>101</v>
      </c>
      <c r="D40" s="7"/>
      <c r="E40" s="163">
        <v>3</v>
      </c>
      <c r="F40" s="157"/>
      <c r="G40" s="157">
        <v>29</v>
      </c>
      <c r="H40" s="157">
        <v>45</v>
      </c>
      <c r="I40" s="173">
        <f t="shared" si="7"/>
        <v>74</v>
      </c>
      <c r="J40" s="158">
        <v>30</v>
      </c>
      <c r="K40" s="159">
        <v>44</v>
      </c>
      <c r="L40" s="160"/>
      <c r="M40" s="161">
        <v>1</v>
      </c>
      <c r="N40" s="162"/>
      <c r="O40" s="161"/>
      <c r="P40" s="162"/>
      <c r="Q40" s="157"/>
      <c r="R40" s="162"/>
      <c r="S40" s="161"/>
      <c r="T40" s="162"/>
      <c r="U40" s="161"/>
      <c r="V40" s="162"/>
      <c r="W40" s="161">
        <v>3</v>
      </c>
      <c r="X40" s="162"/>
      <c r="Y40" s="161"/>
      <c r="Z40" s="167"/>
      <c r="AA40" s="157"/>
      <c r="AB40" s="158"/>
      <c r="AC40" s="157"/>
      <c r="AD40" s="158"/>
      <c r="AE40" s="157">
        <v>1</v>
      </c>
      <c r="AF40" s="121">
        <f t="shared" si="0"/>
        <v>0</v>
      </c>
      <c r="AG40" s="124">
        <f t="shared" si="1"/>
        <v>5</v>
      </c>
      <c r="AH40" s="121">
        <f t="shared" si="5"/>
        <v>5</v>
      </c>
      <c r="AI40" s="167"/>
      <c r="AJ40" s="161"/>
      <c r="AK40" s="167">
        <v>0</v>
      </c>
      <c r="AL40" s="156"/>
      <c r="AM40" s="161"/>
      <c r="AN40" s="167"/>
      <c r="AO40" s="113">
        <f t="shared" si="6"/>
        <v>0</v>
      </c>
    </row>
    <row r="41" spans="2:41" ht="13.5" customHeight="1">
      <c r="B41" s="65"/>
      <c r="C41" s="17" t="s">
        <v>102</v>
      </c>
      <c r="D41" s="7"/>
      <c r="E41" s="163">
        <v>2</v>
      </c>
      <c r="F41" s="157"/>
      <c r="G41" s="157">
        <v>8</v>
      </c>
      <c r="H41" s="157">
        <v>6</v>
      </c>
      <c r="I41" s="173">
        <f t="shared" si="7"/>
        <v>14</v>
      </c>
      <c r="J41" s="158">
        <v>8</v>
      </c>
      <c r="K41" s="159">
        <v>6</v>
      </c>
      <c r="L41" s="160"/>
      <c r="M41" s="161"/>
      <c r="N41" s="162"/>
      <c r="O41" s="161"/>
      <c r="P41" s="162"/>
      <c r="Q41" s="157"/>
      <c r="R41" s="162"/>
      <c r="S41" s="161"/>
      <c r="T41" s="162"/>
      <c r="U41" s="161"/>
      <c r="V41" s="162"/>
      <c r="W41" s="161">
        <v>2</v>
      </c>
      <c r="X41" s="162"/>
      <c r="Y41" s="161"/>
      <c r="Z41" s="167"/>
      <c r="AA41" s="157"/>
      <c r="AB41" s="158"/>
      <c r="AC41" s="157"/>
      <c r="AD41" s="158"/>
      <c r="AE41" s="157"/>
      <c r="AF41" s="121">
        <f t="shared" si="0"/>
        <v>0</v>
      </c>
      <c r="AG41" s="124">
        <f t="shared" si="1"/>
        <v>2</v>
      </c>
      <c r="AH41" s="121">
        <f t="shared" si="5"/>
        <v>2</v>
      </c>
      <c r="AI41" s="167"/>
      <c r="AJ41" s="161"/>
      <c r="AK41" s="167">
        <v>1</v>
      </c>
      <c r="AL41" s="156"/>
      <c r="AM41" s="161"/>
      <c r="AN41" s="167"/>
      <c r="AO41" s="113">
        <f t="shared" si="6"/>
        <v>0</v>
      </c>
    </row>
    <row r="42" spans="2:41" ht="13.5" customHeight="1">
      <c r="B42" s="65"/>
      <c r="C42" s="17" t="s">
        <v>103</v>
      </c>
      <c r="D42" s="7"/>
      <c r="E42" s="163">
        <v>2</v>
      </c>
      <c r="F42" s="157"/>
      <c r="G42" s="157">
        <v>5</v>
      </c>
      <c r="H42" s="157">
        <v>16</v>
      </c>
      <c r="I42" s="173">
        <f t="shared" si="7"/>
        <v>21</v>
      </c>
      <c r="J42" s="158">
        <v>12</v>
      </c>
      <c r="K42" s="159">
        <v>9</v>
      </c>
      <c r="L42" s="160"/>
      <c r="M42" s="161">
        <v>1</v>
      </c>
      <c r="N42" s="162"/>
      <c r="O42" s="161"/>
      <c r="P42" s="162"/>
      <c r="Q42" s="157"/>
      <c r="R42" s="162"/>
      <c r="S42" s="161"/>
      <c r="T42" s="162"/>
      <c r="U42" s="161"/>
      <c r="V42" s="162"/>
      <c r="W42" s="161">
        <v>1</v>
      </c>
      <c r="X42" s="162"/>
      <c r="Y42" s="161"/>
      <c r="Z42" s="167"/>
      <c r="AA42" s="157"/>
      <c r="AB42" s="158"/>
      <c r="AC42" s="157"/>
      <c r="AD42" s="158"/>
      <c r="AE42" s="157">
        <v>1</v>
      </c>
      <c r="AF42" s="121">
        <f t="shared" si="0"/>
        <v>0</v>
      </c>
      <c r="AG42" s="124">
        <f t="shared" si="1"/>
        <v>3</v>
      </c>
      <c r="AH42" s="121">
        <f t="shared" si="5"/>
        <v>3</v>
      </c>
      <c r="AI42" s="167"/>
      <c r="AJ42" s="161"/>
      <c r="AK42" s="167"/>
      <c r="AL42" s="156"/>
      <c r="AM42" s="161"/>
      <c r="AN42" s="167"/>
      <c r="AO42" s="113">
        <f t="shared" si="6"/>
        <v>0</v>
      </c>
    </row>
    <row r="43" spans="2:41" ht="13.5" customHeight="1">
      <c r="B43" s="81"/>
      <c r="C43" s="17" t="s">
        <v>104</v>
      </c>
      <c r="D43" s="7"/>
      <c r="E43" s="163">
        <v>2</v>
      </c>
      <c r="F43" s="157"/>
      <c r="G43" s="157">
        <v>20</v>
      </c>
      <c r="H43" s="157">
        <v>20</v>
      </c>
      <c r="I43" s="173">
        <f t="shared" si="7"/>
        <v>40</v>
      </c>
      <c r="J43" s="158">
        <v>18</v>
      </c>
      <c r="K43" s="159">
        <v>22</v>
      </c>
      <c r="L43" s="160"/>
      <c r="M43" s="161">
        <v>1</v>
      </c>
      <c r="N43" s="162"/>
      <c r="O43" s="161"/>
      <c r="P43" s="162"/>
      <c r="Q43" s="157"/>
      <c r="R43" s="162"/>
      <c r="S43" s="161"/>
      <c r="T43" s="162"/>
      <c r="U43" s="161"/>
      <c r="V43" s="162"/>
      <c r="W43" s="161">
        <v>1</v>
      </c>
      <c r="X43" s="162"/>
      <c r="Y43" s="161"/>
      <c r="Z43" s="167"/>
      <c r="AA43" s="157"/>
      <c r="AB43" s="158"/>
      <c r="AC43" s="157"/>
      <c r="AD43" s="158"/>
      <c r="AE43" s="157">
        <v>1</v>
      </c>
      <c r="AF43" s="121">
        <f t="shared" si="0"/>
        <v>0</v>
      </c>
      <c r="AG43" s="124">
        <f t="shared" si="1"/>
        <v>3</v>
      </c>
      <c r="AH43" s="121">
        <f t="shared" si="5"/>
        <v>3</v>
      </c>
      <c r="AI43" s="167"/>
      <c r="AJ43" s="161"/>
      <c r="AK43" s="167">
        <v>1</v>
      </c>
      <c r="AL43" s="156"/>
      <c r="AM43" s="161"/>
      <c r="AN43" s="167"/>
      <c r="AO43" s="113">
        <f t="shared" si="6"/>
        <v>0</v>
      </c>
    </row>
    <row r="44" spans="2:41" ht="13.5">
      <c r="B44" s="10" t="s">
        <v>66</v>
      </c>
      <c r="C44" s="17" t="s">
        <v>105</v>
      </c>
      <c r="D44" s="7"/>
      <c r="E44" s="163">
        <v>2</v>
      </c>
      <c r="F44" s="157"/>
      <c r="G44" s="157">
        <v>25</v>
      </c>
      <c r="H44" s="157">
        <v>27</v>
      </c>
      <c r="I44" s="173">
        <f t="shared" si="7"/>
        <v>52</v>
      </c>
      <c r="J44" s="158">
        <v>29</v>
      </c>
      <c r="K44" s="159">
        <v>23</v>
      </c>
      <c r="L44" s="160"/>
      <c r="M44" s="161">
        <v>1</v>
      </c>
      <c r="N44" s="162"/>
      <c r="O44" s="161"/>
      <c r="P44" s="162"/>
      <c r="Q44" s="157"/>
      <c r="R44" s="162"/>
      <c r="S44" s="161"/>
      <c r="T44" s="162"/>
      <c r="U44" s="161"/>
      <c r="V44" s="162"/>
      <c r="W44" s="161">
        <v>2</v>
      </c>
      <c r="X44" s="162"/>
      <c r="Y44" s="161"/>
      <c r="Z44" s="167"/>
      <c r="AA44" s="157"/>
      <c r="AB44" s="158"/>
      <c r="AC44" s="157"/>
      <c r="AD44" s="158"/>
      <c r="AE44" s="157">
        <v>0</v>
      </c>
      <c r="AF44" s="121">
        <f t="shared" si="0"/>
        <v>0</v>
      </c>
      <c r="AG44" s="124">
        <f t="shared" si="1"/>
        <v>3</v>
      </c>
      <c r="AH44" s="121">
        <f t="shared" si="5"/>
        <v>3</v>
      </c>
      <c r="AI44" s="228" t="s">
        <v>352</v>
      </c>
      <c r="AJ44" s="161"/>
      <c r="AK44" s="167">
        <v>1</v>
      </c>
      <c r="AL44" s="156"/>
      <c r="AM44" s="161"/>
      <c r="AN44" s="167"/>
      <c r="AO44" s="113">
        <f t="shared" si="6"/>
        <v>0</v>
      </c>
    </row>
    <row r="45" spans="2:41" ht="13.5">
      <c r="B45" s="65"/>
      <c r="C45" s="17" t="s">
        <v>106</v>
      </c>
      <c r="D45" s="7"/>
      <c r="E45" s="163">
        <v>4</v>
      </c>
      <c r="F45" s="157"/>
      <c r="G45" s="157">
        <v>37</v>
      </c>
      <c r="H45" s="157">
        <v>44</v>
      </c>
      <c r="I45" s="173">
        <f t="shared" si="7"/>
        <v>81</v>
      </c>
      <c r="J45" s="158">
        <v>45</v>
      </c>
      <c r="K45" s="159">
        <v>36</v>
      </c>
      <c r="L45" s="160"/>
      <c r="M45" s="161">
        <v>1</v>
      </c>
      <c r="N45" s="162"/>
      <c r="O45" s="161"/>
      <c r="P45" s="162"/>
      <c r="Q45" s="157"/>
      <c r="R45" s="162"/>
      <c r="S45" s="161"/>
      <c r="T45" s="162"/>
      <c r="U45" s="161"/>
      <c r="V45" s="162"/>
      <c r="W45" s="161">
        <v>4</v>
      </c>
      <c r="X45" s="162"/>
      <c r="Y45" s="161"/>
      <c r="Z45" s="167"/>
      <c r="AA45" s="157"/>
      <c r="AB45" s="158"/>
      <c r="AC45" s="157"/>
      <c r="AD45" s="158"/>
      <c r="AE45" s="157">
        <v>2</v>
      </c>
      <c r="AF45" s="121">
        <f t="shared" si="0"/>
        <v>0</v>
      </c>
      <c r="AG45" s="124">
        <f t="shared" si="1"/>
        <v>7</v>
      </c>
      <c r="AH45" s="121">
        <f aca="true" t="shared" si="8" ref="AH45:AH51">AF45+AG45</f>
        <v>7</v>
      </c>
      <c r="AI45" s="167"/>
      <c r="AJ45" s="161"/>
      <c r="AK45" s="167">
        <v>1</v>
      </c>
      <c r="AL45" s="156"/>
      <c r="AM45" s="161"/>
      <c r="AN45" s="167"/>
      <c r="AO45" s="113">
        <f aca="true" t="shared" si="9" ref="AO45:AO51">AM45+AN45</f>
        <v>0</v>
      </c>
    </row>
    <row r="46" spans="2:41" ht="13.5">
      <c r="B46" s="65"/>
      <c r="C46" s="17" t="s">
        <v>107</v>
      </c>
      <c r="D46" s="7"/>
      <c r="E46" s="163">
        <v>4</v>
      </c>
      <c r="F46" s="157"/>
      <c r="G46" s="157">
        <v>37</v>
      </c>
      <c r="H46" s="157">
        <v>52</v>
      </c>
      <c r="I46" s="173">
        <f aca="true" t="shared" si="10" ref="I46:I51">SUM(F46:H46)</f>
        <v>89</v>
      </c>
      <c r="J46" s="158">
        <v>50</v>
      </c>
      <c r="K46" s="159">
        <v>39</v>
      </c>
      <c r="L46" s="160"/>
      <c r="M46" s="161">
        <v>1</v>
      </c>
      <c r="N46" s="162"/>
      <c r="O46" s="161"/>
      <c r="P46" s="162"/>
      <c r="Q46" s="157"/>
      <c r="R46" s="162"/>
      <c r="S46" s="161"/>
      <c r="T46" s="162"/>
      <c r="U46" s="161"/>
      <c r="V46" s="162"/>
      <c r="W46" s="161">
        <v>4</v>
      </c>
      <c r="X46" s="162"/>
      <c r="Y46" s="161"/>
      <c r="Z46" s="167"/>
      <c r="AA46" s="157"/>
      <c r="AB46" s="158"/>
      <c r="AC46" s="157"/>
      <c r="AD46" s="158"/>
      <c r="AE46" s="157">
        <v>2</v>
      </c>
      <c r="AF46" s="121">
        <f t="shared" si="0"/>
        <v>0</v>
      </c>
      <c r="AG46" s="124">
        <f t="shared" si="1"/>
        <v>7</v>
      </c>
      <c r="AH46" s="121">
        <f t="shared" si="8"/>
        <v>7</v>
      </c>
      <c r="AI46" s="167"/>
      <c r="AJ46" s="161">
        <v>1</v>
      </c>
      <c r="AK46" s="167">
        <v>1</v>
      </c>
      <c r="AL46" s="156"/>
      <c r="AM46" s="161"/>
      <c r="AN46" s="167"/>
      <c r="AO46" s="113">
        <f t="shared" si="9"/>
        <v>0</v>
      </c>
    </row>
    <row r="47" spans="2:41" ht="13.5">
      <c r="B47" s="81"/>
      <c r="C47" s="17" t="s">
        <v>108</v>
      </c>
      <c r="D47" s="7"/>
      <c r="E47" s="163">
        <v>2</v>
      </c>
      <c r="F47" s="157"/>
      <c r="G47" s="157">
        <v>27</v>
      </c>
      <c r="H47" s="157">
        <v>20</v>
      </c>
      <c r="I47" s="173">
        <f t="shared" si="10"/>
        <v>47</v>
      </c>
      <c r="J47" s="158">
        <v>23</v>
      </c>
      <c r="K47" s="159">
        <v>24</v>
      </c>
      <c r="L47" s="160"/>
      <c r="M47" s="161"/>
      <c r="N47" s="162"/>
      <c r="O47" s="161"/>
      <c r="P47" s="162"/>
      <c r="Q47" s="157"/>
      <c r="R47" s="162"/>
      <c r="S47" s="161"/>
      <c r="T47" s="162"/>
      <c r="U47" s="161"/>
      <c r="V47" s="162"/>
      <c r="W47" s="161">
        <v>3</v>
      </c>
      <c r="X47" s="162"/>
      <c r="Y47" s="161"/>
      <c r="Z47" s="167"/>
      <c r="AA47" s="157"/>
      <c r="AB47" s="158"/>
      <c r="AC47" s="157"/>
      <c r="AD47" s="158"/>
      <c r="AE47" s="157"/>
      <c r="AF47" s="121">
        <f t="shared" si="0"/>
        <v>0</v>
      </c>
      <c r="AG47" s="124">
        <f t="shared" si="1"/>
        <v>3</v>
      </c>
      <c r="AH47" s="121">
        <f t="shared" si="8"/>
        <v>3</v>
      </c>
      <c r="AI47" s="167"/>
      <c r="AJ47" s="161"/>
      <c r="AK47" s="167">
        <v>2</v>
      </c>
      <c r="AL47" s="156"/>
      <c r="AM47" s="161"/>
      <c r="AN47" s="167">
        <v>1</v>
      </c>
      <c r="AO47" s="113">
        <f t="shared" si="9"/>
        <v>1</v>
      </c>
    </row>
    <row r="48" spans="2:41" ht="13.5">
      <c r="B48" s="65"/>
      <c r="C48" s="17" t="s">
        <v>109</v>
      </c>
      <c r="D48" s="7"/>
      <c r="E48" s="163">
        <v>3</v>
      </c>
      <c r="F48" s="157"/>
      <c r="G48" s="157">
        <v>26</v>
      </c>
      <c r="H48" s="157">
        <v>39</v>
      </c>
      <c r="I48" s="173">
        <f t="shared" si="10"/>
        <v>65</v>
      </c>
      <c r="J48" s="158">
        <v>29</v>
      </c>
      <c r="K48" s="159">
        <v>36</v>
      </c>
      <c r="L48" s="160"/>
      <c r="M48" s="161"/>
      <c r="N48" s="162"/>
      <c r="O48" s="161"/>
      <c r="P48" s="162"/>
      <c r="Q48" s="157"/>
      <c r="R48" s="162"/>
      <c r="S48" s="161"/>
      <c r="T48" s="162"/>
      <c r="U48" s="161"/>
      <c r="V48" s="162"/>
      <c r="W48" s="161">
        <v>3</v>
      </c>
      <c r="X48" s="162"/>
      <c r="Y48" s="161"/>
      <c r="Z48" s="167"/>
      <c r="AA48" s="157"/>
      <c r="AB48" s="158"/>
      <c r="AC48" s="157"/>
      <c r="AD48" s="158"/>
      <c r="AE48" s="157">
        <v>1</v>
      </c>
      <c r="AF48" s="121">
        <f t="shared" si="0"/>
        <v>0</v>
      </c>
      <c r="AG48" s="124">
        <f t="shared" si="1"/>
        <v>4</v>
      </c>
      <c r="AH48" s="121">
        <f t="shared" si="8"/>
        <v>4</v>
      </c>
      <c r="AI48" s="167"/>
      <c r="AJ48" s="161"/>
      <c r="AK48" s="167">
        <v>2</v>
      </c>
      <c r="AL48" s="156"/>
      <c r="AM48" s="161"/>
      <c r="AN48" s="167">
        <v>1</v>
      </c>
      <c r="AO48" s="113">
        <f t="shared" si="9"/>
        <v>1</v>
      </c>
    </row>
    <row r="49" spans="2:41" ht="13.5">
      <c r="B49" s="65"/>
      <c r="C49" s="17" t="s">
        <v>110</v>
      </c>
      <c r="D49" s="7"/>
      <c r="E49" s="163">
        <v>2</v>
      </c>
      <c r="F49" s="157"/>
      <c r="G49" s="157">
        <v>9</v>
      </c>
      <c r="H49" s="157">
        <v>14</v>
      </c>
      <c r="I49" s="173">
        <f t="shared" si="10"/>
        <v>23</v>
      </c>
      <c r="J49" s="158">
        <v>10</v>
      </c>
      <c r="K49" s="159">
        <v>13</v>
      </c>
      <c r="L49" s="160"/>
      <c r="M49" s="161">
        <v>1</v>
      </c>
      <c r="N49" s="162"/>
      <c r="O49" s="161"/>
      <c r="P49" s="162"/>
      <c r="Q49" s="157"/>
      <c r="R49" s="162"/>
      <c r="S49" s="161"/>
      <c r="T49" s="162"/>
      <c r="U49" s="161"/>
      <c r="V49" s="162"/>
      <c r="W49" s="161">
        <v>1</v>
      </c>
      <c r="X49" s="162"/>
      <c r="Y49" s="161"/>
      <c r="Z49" s="167"/>
      <c r="AA49" s="157"/>
      <c r="AB49" s="158"/>
      <c r="AC49" s="157"/>
      <c r="AD49" s="158"/>
      <c r="AE49" s="157">
        <v>1</v>
      </c>
      <c r="AF49" s="121">
        <f t="shared" si="0"/>
        <v>0</v>
      </c>
      <c r="AG49" s="124">
        <f t="shared" si="1"/>
        <v>3</v>
      </c>
      <c r="AH49" s="121">
        <f t="shared" si="8"/>
        <v>3</v>
      </c>
      <c r="AI49" s="167"/>
      <c r="AJ49" s="161"/>
      <c r="AK49" s="167">
        <v>1</v>
      </c>
      <c r="AL49" s="156"/>
      <c r="AM49" s="161"/>
      <c r="AN49" s="167"/>
      <c r="AO49" s="113">
        <f t="shared" si="9"/>
        <v>0</v>
      </c>
    </row>
    <row r="50" spans="2:41" ht="13.5">
      <c r="B50" s="65"/>
      <c r="C50" s="141" t="s">
        <v>111</v>
      </c>
      <c r="D50" s="7"/>
      <c r="E50" s="163">
        <v>2</v>
      </c>
      <c r="F50" s="157"/>
      <c r="G50" s="157">
        <v>9</v>
      </c>
      <c r="H50" s="157">
        <v>3</v>
      </c>
      <c r="I50" s="173">
        <f t="shared" si="10"/>
        <v>12</v>
      </c>
      <c r="J50" s="158">
        <v>6</v>
      </c>
      <c r="K50" s="159">
        <v>6</v>
      </c>
      <c r="L50" s="160"/>
      <c r="M50" s="161"/>
      <c r="N50" s="162"/>
      <c r="O50" s="161"/>
      <c r="P50" s="162"/>
      <c r="Q50" s="157"/>
      <c r="R50" s="162"/>
      <c r="S50" s="161"/>
      <c r="T50" s="162"/>
      <c r="U50" s="161"/>
      <c r="V50" s="162"/>
      <c r="W50" s="161">
        <v>1</v>
      </c>
      <c r="X50" s="162"/>
      <c r="Y50" s="161"/>
      <c r="Z50" s="167"/>
      <c r="AA50" s="157"/>
      <c r="AB50" s="158"/>
      <c r="AC50" s="157"/>
      <c r="AD50" s="158"/>
      <c r="AE50" s="157">
        <v>1</v>
      </c>
      <c r="AF50" s="121">
        <f t="shared" si="0"/>
        <v>0</v>
      </c>
      <c r="AG50" s="124">
        <f t="shared" si="1"/>
        <v>2</v>
      </c>
      <c r="AH50" s="121">
        <f t="shared" si="8"/>
        <v>2</v>
      </c>
      <c r="AI50" s="167"/>
      <c r="AJ50" s="161"/>
      <c r="AK50" s="167">
        <v>2</v>
      </c>
      <c r="AL50" s="156"/>
      <c r="AM50" s="161"/>
      <c r="AN50" s="167"/>
      <c r="AO50" s="113">
        <f t="shared" si="9"/>
        <v>0</v>
      </c>
    </row>
    <row r="51" spans="2:41" ht="13.5">
      <c r="B51" s="65"/>
      <c r="C51" s="141" t="s">
        <v>112</v>
      </c>
      <c r="D51" s="7"/>
      <c r="E51" s="163">
        <v>2</v>
      </c>
      <c r="F51" s="157"/>
      <c r="G51" s="157">
        <v>28</v>
      </c>
      <c r="H51" s="157">
        <v>30</v>
      </c>
      <c r="I51" s="173">
        <f t="shared" si="10"/>
        <v>58</v>
      </c>
      <c r="J51" s="158">
        <v>31</v>
      </c>
      <c r="K51" s="159">
        <v>27</v>
      </c>
      <c r="L51" s="160"/>
      <c r="M51" s="161">
        <v>1</v>
      </c>
      <c r="N51" s="162"/>
      <c r="O51" s="161"/>
      <c r="P51" s="162"/>
      <c r="Q51" s="157"/>
      <c r="R51" s="162"/>
      <c r="S51" s="161"/>
      <c r="T51" s="162"/>
      <c r="U51" s="161"/>
      <c r="V51" s="162"/>
      <c r="W51" s="161">
        <v>2</v>
      </c>
      <c r="X51" s="162"/>
      <c r="Y51" s="161"/>
      <c r="Z51" s="167"/>
      <c r="AA51" s="157"/>
      <c r="AB51" s="158"/>
      <c r="AC51" s="157"/>
      <c r="AD51" s="158"/>
      <c r="AE51" s="157">
        <v>0</v>
      </c>
      <c r="AF51" s="121">
        <f t="shared" si="0"/>
        <v>0</v>
      </c>
      <c r="AG51" s="124">
        <f t="shared" si="1"/>
        <v>3</v>
      </c>
      <c r="AH51" s="121">
        <f t="shared" si="8"/>
        <v>3</v>
      </c>
      <c r="AI51" s="167"/>
      <c r="AJ51" s="161"/>
      <c r="AK51" s="167">
        <v>1</v>
      </c>
      <c r="AL51" s="156"/>
      <c r="AM51" s="161"/>
      <c r="AN51" s="167"/>
      <c r="AO51" s="113">
        <f t="shared" si="9"/>
        <v>0</v>
      </c>
    </row>
    <row r="52" spans="2:41" ht="14.25" thickBot="1">
      <c r="B52" s="66"/>
      <c r="C52" s="37" t="s">
        <v>30</v>
      </c>
      <c r="D52" s="68"/>
      <c r="E52" s="114">
        <f>SUM(E12:E51)</f>
        <v>116</v>
      </c>
      <c r="F52" s="115">
        <f>SUM(F12:F51)</f>
        <v>0</v>
      </c>
      <c r="G52" s="116">
        <f>SUM(G12:G51)</f>
        <v>1097</v>
      </c>
      <c r="H52" s="116">
        <f aca="true" t="shared" si="11" ref="H52:AA52">SUM(H12:H51)</f>
        <v>1264</v>
      </c>
      <c r="I52" s="130">
        <f>SUM(I12:I51)</f>
        <v>2361</v>
      </c>
      <c r="J52" s="117">
        <f>SUM(J12:J51)</f>
        <v>1238</v>
      </c>
      <c r="K52" s="117">
        <f>SUM(K12:K51)</f>
        <v>1123</v>
      </c>
      <c r="L52" s="126">
        <v>0</v>
      </c>
      <c r="M52" s="116">
        <f t="shared" si="11"/>
        <v>28</v>
      </c>
      <c r="N52" s="117">
        <f>SUM(N12:N51)</f>
        <v>0</v>
      </c>
      <c r="O52" s="116">
        <f>SUM(O12:O51)</f>
        <v>0</v>
      </c>
      <c r="P52" s="117">
        <f t="shared" si="11"/>
        <v>0</v>
      </c>
      <c r="Q52" s="116">
        <f t="shared" si="11"/>
        <v>0</v>
      </c>
      <c r="R52" s="117">
        <f>SUM(R12:R51)</f>
        <v>0</v>
      </c>
      <c r="S52" s="116">
        <f>SUM(S12:S51)</f>
        <v>0</v>
      </c>
      <c r="T52" s="117">
        <f>SUM(T12:T51)</f>
        <v>0</v>
      </c>
      <c r="U52" s="116">
        <f>SUM(U12:U51)</f>
        <v>0</v>
      </c>
      <c r="V52" s="128">
        <f t="shared" si="11"/>
        <v>0</v>
      </c>
      <c r="W52" s="116">
        <f t="shared" si="11"/>
        <v>100</v>
      </c>
      <c r="X52" s="117">
        <f t="shared" si="11"/>
        <v>0</v>
      </c>
      <c r="Y52" s="116">
        <f t="shared" si="11"/>
        <v>0</v>
      </c>
      <c r="Z52" s="116">
        <f t="shared" si="11"/>
        <v>0</v>
      </c>
      <c r="AA52" s="116">
        <f t="shared" si="11"/>
        <v>0</v>
      </c>
      <c r="AB52" s="117">
        <f aca="true" t="shared" si="12" ref="AB52:AO52">SUM(AB12:AB51)</f>
        <v>0</v>
      </c>
      <c r="AC52" s="116">
        <f>SUM(AC12:AC51)</f>
        <v>0</v>
      </c>
      <c r="AD52" s="117">
        <f>SUM(AD12:AD51)</f>
        <v>0</v>
      </c>
      <c r="AE52" s="116">
        <f>SUM(AE12:AE51)</f>
        <v>47</v>
      </c>
      <c r="AF52" s="117">
        <f t="shared" si="12"/>
        <v>0</v>
      </c>
      <c r="AG52" s="116">
        <f t="shared" si="12"/>
        <v>175</v>
      </c>
      <c r="AH52" s="116">
        <f t="shared" si="12"/>
        <v>175</v>
      </c>
      <c r="AI52" s="116">
        <f t="shared" si="12"/>
        <v>0</v>
      </c>
      <c r="AJ52" s="116">
        <f t="shared" si="12"/>
        <v>7</v>
      </c>
      <c r="AK52" s="116">
        <f t="shared" si="12"/>
        <v>38</v>
      </c>
      <c r="AL52" s="118">
        <f t="shared" si="12"/>
        <v>0</v>
      </c>
      <c r="AM52" s="116">
        <f t="shared" si="12"/>
        <v>0</v>
      </c>
      <c r="AN52" s="116">
        <f t="shared" si="12"/>
        <v>15</v>
      </c>
      <c r="AO52" s="118">
        <f t="shared" si="12"/>
        <v>15</v>
      </c>
    </row>
    <row r="53" spans="2:41" ht="13.5" customHeight="1">
      <c r="B53" s="258" t="s">
        <v>369</v>
      </c>
      <c r="C53" s="223" t="s">
        <v>341</v>
      </c>
      <c r="D53" s="1"/>
      <c r="E53" s="163">
        <v>2</v>
      </c>
      <c r="F53" s="157"/>
      <c r="G53" s="157">
        <v>25</v>
      </c>
      <c r="H53" s="157">
        <v>32</v>
      </c>
      <c r="I53" s="173">
        <f>SUM(F53:H53)</f>
        <v>57</v>
      </c>
      <c r="J53" s="158">
        <v>35</v>
      </c>
      <c r="K53" s="159">
        <v>22</v>
      </c>
      <c r="L53" s="160"/>
      <c r="M53" s="161">
        <v>1</v>
      </c>
      <c r="N53" s="162"/>
      <c r="O53" s="161"/>
      <c r="P53" s="162"/>
      <c r="Q53" s="157"/>
      <c r="R53" s="162"/>
      <c r="S53" s="161"/>
      <c r="T53" s="162"/>
      <c r="U53" s="161"/>
      <c r="V53" s="162"/>
      <c r="W53" s="161">
        <v>2</v>
      </c>
      <c r="X53" s="162"/>
      <c r="Y53" s="161"/>
      <c r="Z53" s="167"/>
      <c r="AA53" s="157"/>
      <c r="AB53" s="158"/>
      <c r="AC53" s="157"/>
      <c r="AD53" s="158"/>
      <c r="AE53" s="157">
        <v>1</v>
      </c>
      <c r="AF53" s="121">
        <f t="shared" si="0"/>
        <v>0</v>
      </c>
      <c r="AG53" s="124">
        <f t="shared" si="1"/>
        <v>4</v>
      </c>
      <c r="AH53" s="121">
        <f>AF53+AG53</f>
        <v>4</v>
      </c>
      <c r="AI53" s="167"/>
      <c r="AJ53" s="161"/>
      <c r="AK53" s="167"/>
      <c r="AL53" s="156"/>
      <c r="AM53" s="161"/>
      <c r="AN53" s="167"/>
      <c r="AO53" s="113">
        <f>AM53+AN53</f>
        <v>0</v>
      </c>
    </row>
    <row r="54" spans="2:41" ht="13.5" customHeight="1">
      <c r="B54" s="259"/>
      <c r="C54" s="27" t="s">
        <v>342</v>
      </c>
      <c r="D54" s="7"/>
      <c r="E54" s="163">
        <v>3</v>
      </c>
      <c r="F54" s="164"/>
      <c r="G54" s="157">
        <v>25</v>
      </c>
      <c r="H54" s="157">
        <v>42</v>
      </c>
      <c r="I54" s="173">
        <f aca="true" t="shared" si="13" ref="I54:I60">SUM(F54:H54)</f>
        <v>67</v>
      </c>
      <c r="J54" s="165">
        <v>36</v>
      </c>
      <c r="K54" s="166">
        <v>31</v>
      </c>
      <c r="L54" s="160"/>
      <c r="M54" s="161">
        <v>1</v>
      </c>
      <c r="N54" s="162"/>
      <c r="O54" s="161"/>
      <c r="P54" s="162"/>
      <c r="Q54" s="157"/>
      <c r="R54" s="162"/>
      <c r="S54" s="161"/>
      <c r="T54" s="162"/>
      <c r="U54" s="161"/>
      <c r="V54" s="162"/>
      <c r="W54" s="168">
        <v>3</v>
      </c>
      <c r="X54" s="162"/>
      <c r="Y54" s="161"/>
      <c r="Z54" s="167"/>
      <c r="AA54" s="157"/>
      <c r="AB54" s="158"/>
      <c r="AC54" s="157"/>
      <c r="AD54" s="158"/>
      <c r="AE54" s="157">
        <v>2</v>
      </c>
      <c r="AF54" s="121">
        <f t="shared" si="0"/>
        <v>0</v>
      </c>
      <c r="AG54" s="124">
        <f t="shared" si="1"/>
        <v>6</v>
      </c>
      <c r="AH54" s="121">
        <f aca="true" t="shared" si="14" ref="AH54:AH60">AF54+AG54</f>
        <v>6</v>
      </c>
      <c r="AI54" s="167"/>
      <c r="AJ54" s="161"/>
      <c r="AK54" s="167"/>
      <c r="AL54" s="156"/>
      <c r="AM54" s="161"/>
      <c r="AN54" s="167"/>
      <c r="AO54" s="113">
        <f aca="true" t="shared" si="15" ref="AO54:AO60">AM54+AN54</f>
        <v>0</v>
      </c>
    </row>
    <row r="55" spans="2:41" ht="13.5" customHeight="1">
      <c r="B55" s="259"/>
      <c r="C55" s="27" t="s">
        <v>335</v>
      </c>
      <c r="D55" s="7"/>
      <c r="E55" s="163">
        <v>2</v>
      </c>
      <c r="F55" s="157"/>
      <c r="G55" s="157">
        <v>5</v>
      </c>
      <c r="H55" s="157">
        <v>8</v>
      </c>
      <c r="I55" s="173">
        <f t="shared" si="13"/>
        <v>13</v>
      </c>
      <c r="J55" s="158">
        <v>8</v>
      </c>
      <c r="K55" s="159">
        <v>5</v>
      </c>
      <c r="L55" s="160"/>
      <c r="M55" s="161">
        <v>1</v>
      </c>
      <c r="N55" s="162"/>
      <c r="O55" s="161"/>
      <c r="P55" s="162"/>
      <c r="Q55" s="157"/>
      <c r="R55" s="162"/>
      <c r="S55" s="161"/>
      <c r="T55" s="162"/>
      <c r="U55" s="161"/>
      <c r="V55" s="162"/>
      <c r="W55" s="161">
        <v>2</v>
      </c>
      <c r="X55" s="162"/>
      <c r="Y55" s="161"/>
      <c r="Z55" s="167"/>
      <c r="AA55" s="157"/>
      <c r="AB55" s="158"/>
      <c r="AC55" s="157"/>
      <c r="AD55" s="158">
        <v>0</v>
      </c>
      <c r="AE55" s="157"/>
      <c r="AF55" s="121">
        <f t="shared" si="0"/>
        <v>0</v>
      </c>
      <c r="AG55" s="124">
        <f t="shared" si="1"/>
        <v>3</v>
      </c>
      <c r="AH55" s="121">
        <f t="shared" si="14"/>
        <v>3</v>
      </c>
      <c r="AI55" s="167"/>
      <c r="AJ55" s="161"/>
      <c r="AK55" s="167"/>
      <c r="AL55" s="156"/>
      <c r="AM55" s="161"/>
      <c r="AN55" s="167"/>
      <c r="AO55" s="113">
        <f t="shared" si="15"/>
        <v>0</v>
      </c>
    </row>
    <row r="56" spans="2:41" ht="13.5" customHeight="1">
      <c r="B56" s="259"/>
      <c r="C56" s="27" t="s">
        <v>336</v>
      </c>
      <c r="D56" s="7"/>
      <c r="E56" s="163">
        <v>2</v>
      </c>
      <c r="F56" s="157"/>
      <c r="G56" s="157">
        <v>23</v>
      </c>
      <c r="H56" s="157">
        <v>34</v>
      </c>
      <c r="I56" s="173">
        <f t="shared" si="13"/>
        <v>57</v>
      </c>
      <c r="J56" s="158">
        <v>34</v>
      </c>
      <c r="K56" s="159">
        <v>23</v>
      </c>
      <c r="L56" s="160"/>
      <c r="M56" s="161">
        <v>1</v>
      </c>
      <c r="N56" s="162"/>
      <c r="O56" s="161"/>
      <c r="P56" s="162"/>
      <c r="Q56" s="157"/>
      <c r="R56" s="162"/>
      <c r="S56" s="161"/>
      <c r="T56" s="162"/>
      <c r="U56" s="161"/>
      <c r="V56" s="162"/>
      <c r="W56" s="161">
        <v>2</v>
      </c>
      <c r="X56" s="162"/>
      <c r="Y56" s="161"/>
      <c r="Z56" s="167"/>
      <c r="AA56" s="157"/>
      <c r="AB56" s="158"/>
      <c r="AC56" s="157"/>
      <c r="AD56" s="158">
        <v>1</v>
      </c>
      <c r="AE56" s="157">
        <v>0</v>
      </c>
      <c r="AF56" s="121">
        <f t="shared" si="0"/>
        <v>1</v>
      </c>
      <c r="AG56" s="124">
        <f t="shared" si="1"/>
        <v>3</v>
      </c>
      <c r="AH56" s="121">
        <f t="shared" si="14"/>
        <v>4</v>
      </c>
      <c r="AI56" s="167"/>
      <c r="AJ56" s="161"/>
      <c r="AK56" s="167"/>
      <c r="AL56" s="156"/>
      <c r="AM56" s="161"/>
      <c r="AN56" s="167"/>
      <c r="AO56" s="113">
        <f t="shared" si="15"/>
        <v>0</v>
      </c>
    </row>
    <row r="57" spans="2:41" ht="13.5" customHeight="1">
      <c r="B57" s="259"/>
      <c r="C57" s="27" t="s">
        <v>337</v>
      </c>
      <c r="D57" s="7"/>
      <c r="E57" s="163">
        <v>3</v>
      </c>
      <c r="F57" s="157"/>
      <c r="G57" s="157">
        <v>42</v>
      </c>
      <c r="H57" s="157">
        <v>31</v>
      </c>
      <c r="I57" s="173">
        <f t="shared" si="13"/>
        <v>73</v>
      </c>
      <c r="J57" s="158">
        <v>33</v>
      </c>
      <c r="K57" s="159">
        <v>40</v>
      </c>
      <c r="L57" s="160"/>
      <c r="M57" s="161">
        <v>1</v>
      </c>
      <c r="N57" s="162"/>
      <c r="O57" s="161"/>
      <c r="P57" s="162"/>
      <c r="Q57" s="157"/>
      <c r="R57" s="162"/>
      <c r="S57" s="161"/>
      <c r="T57" s="162"/>
      <c r="U57" s="161"/>
      <c r="V57" s="162"/>
      <c r="W57" s="161">
        <v>3</v>
      </c>
      <c r="X57" s="162"/>
      <c r="Y57" s="161"/>
      <c r="Z57" s="167"/>
      <c r="AA57" s="157"/>
      <c r="AB57" s="158"/>
      <c r="AC57" s="157"/>
      <c r="AD57" s="158"/>
      <c r="AE57" s="157">
        <v>1</v>
      </c>
      <c r="AF57" s="121">
        <f t="shared" si="0"/>
        <v>0</v>
      </c>
      <c r="AG57" s="124">
        <f t="shared" si="1"/>
        <v>5</v>
      </c>
      <c r="AH57" s="121">
        <f t="shared" si="14"/>
        <v>5</v>
      </c>
      <c r="AI57" s="167"/>
      <c r="AJ57" s="161"/>
      <c r="AK57" s="167"/>
      <c r="AL57" s="156"/>
      <c r="AM57" s="161"/>
      <c r="AN57" s="167"/>
      <c r="AO57" s="113">
        <f t="shared" si="15"/>
        <v>0</v>
      </c>
    </row>
    <row r="58" spans="2:41" ht="13.5" customHeight="1">
      <c r="B58" s="259"/>
      <c r="C58" s="221" t="s">
        <v>338</v>
      </c>
      <c r="D58" s="140"/>
      <c r="E58" s="163">
        <v>2</v>
      </c>
      <c r="F58" s="157"/>
      <c r="G58" s="157">
        <v>15</v>
      </c>
      <c r="H58" s="157">
        <v>18</v>
      </c>
      <c r="I58" s="173">
        <f t="shared" si="13"/>
        <v>33</v>
      </c>
      <c r="J58" s="158">
        <v>21</v>
      </c>
      <c r="K58" s="159">
        <v>12</v>
      </c>
      <c r="L58" s="160"/>
      <c r="M58" s="161">
        <v>1</v>
      </c>
      <c r="N58" s="162"/>
      <c r="O58" s="161"/>
      <c r="P58" s="162"/>
      <c r="Q58" s="157"/>
      <c r="R58" s="162"/>
      <c r="S58" s="161"/>
      <c r="T58" s="162"/>
      <c r="U58" s="161"/>
      <c r="V58" s="162"/>
      <c r="W58" s="161">
        <v>2</v>
      </c>
      <c r="X58" s="162"/>
      <c r="Y58" s="161"/>
      <c r="Z58" s="167"/>
      <c r="AA58" s="157"/>
      <c r="AB58" s="158"/>
      <c r="AC58" s="157"/>
      <c r="AD58" s="158"/>
      <c r="AE58" s="157">
        <v>1</v>
      </c>
      <c r="AF58" s="121">
        <f t="shared" si="0"/>
        <v>0</v>
      </c>
      <c r="AG58" s="124">
        <f t="shared" si="1"/>
        <v>4</v>
      </c>
      <c r="AH58" s="121">
        <f t="shared" si="14"/>
        <v>4</v>
      </c>
      <c r="AI58" s="167"/>
      <c r="AJ58" s="161">
        <v>0</v>
      </c>
      <c r="AK58" s="167"/>
      <c r="AL58" s="156"/>
      <c r="AM58" s="161"/>
      <c r="AN58" s="167"/>
      <c r="AO58" s="113">
        <f t="shared" si="15"/>
        <v>0</v>
      </c>
    </row>
    <row r="59" spans="2:41" ht="13.5" customHeight="1">
      <c r="B59" s="259"/>
      <c r="C59" s="27" t="s">
        <v>339</v>
      </c>
      <c r="D59" s="7"/>
      <c r="E59" s="163">
        <v>4</v>
      </c>
      <c r="F59" s="157"/>
      <c r="G59" s="157">
        <v>42</v>
      </c>
      <c r="H59" s="157">
        <v>52</v>
      </c>
      <c r="I59" s="173">
        <f t="shared" si="13"/>
        <v>94</v>
      </c>
      <c r="J59" s="158">
        <v>51</v>
      </c>
      <c r="K59" s="159">
        <v>43</v>
      </c>
      <c r="L59" s="160"/>
      <c r="M59" s="161">
        <v>1</v>
      </c>
      <c r="N59" s="162"/>
      <c r="O59" s="161"/>
      <c r="P59" s="162"/>
      <c r="Q59" s="157"/>
      <c r="R59" s="162"/>
      <c r="S59" s="161"/>
      <c r="T59" s="162"/>
      <c r="U59" s="161"/>
      <c r="V59" s="162"/>
      <c r="W59" s="161">
        <v>4</v>
      </c>
      <c r="X59" s="162"/>
      <c r="Y59" s="161"/>
      <c r="Z59" s="167"/>
      <c r="AA59" s="157"/>
      <c r="AB59" s="158"/>
      <c r="AC59" s="157"/>
      <c r="AD59" s="158"/>
      <c r="AE59" s="157">
        <v>2</v>
      </c>
      <c r="AF59" s="121">
        <f t="shared" si="0"/>
        <v>0</v>
      </c>
      <c r="AG59" s="124">
        <f t="shared" si="1"/>
        <v>7</v>
      </c>
      <c r="AH59" s="121">
        <f t="shared" si="14"/>
        <v>7</v>
      </c>
      <c r="AI59" s="167"/>
      <c r="AJ59" s="161"/>
      <c r="AK59" s="167"/>
      <c r="AL59" s="156"/>
      <c r="AM59" s="161"/>
      <c r="AN59" s="167"/>
      <c r="AO59" s="113">
        <f t="shared" si="15"/>
        <v>0</v>
      </c>
    </row>
    <row r="60" spans="2:41" ht="13.5" customHeight="1">
      <c r="B60" s="259"/>
      <c r="C60" s="27" t="s">
        <v>340</v>
      </c>
      <c r="D60" s="7"/>
      <c r="E60" s="163">
        <v>2</v>
      </c>
      <c r="F60" s="157"/>
      <c r="G60" s="157">
        <v>34</v>
      </c>
      <c r="H60" s="157">
        <v>20</v>
      </c>
      <c r="I60" s="173">
        <f t="shared" si="13"/>
        <v>54</v>
      </c>
      <c r="J60" s="158">
        <v>28</v>
      </c>
      <c r="K60" s="159">
        <v>26</v>
      </c>
      <c r="L60" s="160"/>
      <c r="M60" s="161">
        <v>1</v>
      </c>
      <c r="N60" s="162"/>
      <c r="O60" s="161"/>
      <c r="P60" s="162"/>
      <c r="Q60" s="157"/>
      <c r="R60" s="162"/>
      <c r="S60" s="161"/>
      <c r="T60" s="162"/>
      <c r="U60" s="161"/>
      <c r="V60" s="162"/>
      <c r="W60" s="161">
        <v>2</v>
      </c>
      <c r="X60" s="162"/>
      <c r="Y60" s="161"/>
      <c r="Z60" s="167"/>
      <c r="AA60" s="157"/>
      <c r="AB60" s="158"/>
      <c r="AC60" s="157"/>
      <c r="AD60" s="158"/>
      <c r="AE60" s="157">
        <v>2</v>
      </c>
      <c r="AF60" s="121">
        <f t="shared" si="0"/>
        <v>0</v>
      </c>
      <c r="AG60" s="124">
        <f t="shared" si="1"/>
        <v>5</v>
      </c>
      <c r="AH60" s="121">
        <f t="shared" si="14"/>
        <v>5</v>
      </c>
      <c r="AI60" s="167"/>
      <c r="AJ60" s="161">
        <v>0</v>
      </c>
      <c r="AK60" s="167"/>
      <c r="AL60" s="156"/>
      <c r="AM60" s="161"/>
      <c r="AN60" s="167"/>
      <c r="AO60" s="113">
        <f t="shared" si="15"/>
        <v>0</v>
      </c>
    </row>
    <row r="61" spans="2:41" ht="16.5" customHeight="1" thickBot="1">
      <c r="B61" s="260"/>
      <c r="C61" s="222" t="s">
        <v>30</v>
      </c>
      <c r="D61" s="68"/>
      <c r="E61" s="118">
        <f aca="true" t="shared" si="16" ref="E61:K61">SUM(E53:E60)</f>
        <v>20</v>
      </c>
      <c r="F61" s="116">
        <f t="shared" si="16"/>
        <v>0</v>
      </c>
      <c r="G61" s="116">
        <f t="shared" si="16"/>
        <v>211</v>
      </c>
      <c r="H61" s="116">
        <f t="shared" si="16"/>
        <v>237</v>
      </c>
      <c r="I61" s="191">
        <f t="shared" si="16"/>
        <v>448</v>
      </c>
      <c r="J61" s="117">
        <f t="shared" si="16"/>
        <v>246</v>
      </c>
      <c r="K61" s="118">
        <f t="shared" si="16"/>
        <v>202</v>
      </c>
      <c r="L61" s="117">
        <f aca="true" t="shared" si="17" ref="L61:U61">SUM(L53:L60)</f>
        <v>0</v>
      </c>
      <c r="M61" s="116">
        <f t="shared" si="17"/>
        <v>8</v>
      </c>
      <c r="N61" s="128">
        <f t="shared" si="17"/>
        <v>0</v>
      </c>
      <c r="O61" s="116">
        <f t="shared" si="17"/>
        <v>0</v>
      </c>
      <c r="P61" s="117">
        <f t="shared" si="17"/>
        <v>0</v>
      </c>
      <c r="Q61" s="116">
        <f t="shared" si="17"/>
        <v>0</v>
      </c>
      <c r="R61" s="128">
        <f t="shared" si="17"/>
        <v>0</v>
      </c>
      <c r="S61" s="116">
        <f t="shared" si="17"/>
        <v>0</v>
      </c>
      <c r="T61" s="128">
        <f t="shared" si="17"/>
        <v>0</v>
      </c>
      <c r="U61" s="116">
        <f t="shared" si="17"/>
        <v>0</v>
      </c>
      <c r="V61" s="129">
        <f aca="true" t="shared" si="18" ref="V61:AO61">SUM(V53:V60)</f>
        <v>0</v>
      </c>
      <c r="W61" s="131">
        <f t="shared" si="18"/>
        <v>20</v>
      </c>
      <c r="X61" s="128">
        <f t="shared" si="18"/>
        <v>0</v>
      </c>
      <c r="Y61" s="116">
        <f t="shared" si="18"/>
        <v>0</v>
      </c>
      <c r="Z61" s="130">
        <f t="shared" si="18"/>
        <v>0</v>
      </c>
      <c r="AA61" s="130">
        <f t="shared" si="18"/>
        <v>0</v>
      </c>
      <c r="AB61" s="128">
        <f t="shared" si="18"/>
        <v>0</v>
      </c>
      <c r="AC61" s="116">
        <f t="shared" si="18"/>
        <v>0</v>
      </c>
      <c r="AD61" s="128">
        <f>SUM(AD53:AD60)</f>
        <v>1</v>
      </c>
      <c r="AE61" s="116">
        <f>SUM(AE53:AE60)</f>
        <v>9</v>
      </c>
      <c r="AF61" s="128">
        <f t="shared" si="18"/>
        <v>1</v>
      </c>
      <c r="AG61" s="116">
        <f t="shared" si="18"/>
        <v>37</v>
      </c>
      <c r="AH61" s="130">
        <f t="shared" si="18"/>
        <v>38</v>
      </c>
      <c r="AI61" s="130">
        <f t="shared" si="18"/>
        <v>0</v>
      </c>
      <c r="AJ61" s="130">
        <f t="shared" si="18"/>
        <v>0</v>
      </c>
      <c r="AK61" s="130">
        <f t="shared" si="18"/>
        <v>0</v>
      </c>
      <c r="AL61" s="118">
        <f t="shared" si="18"/>
        <v>0</v>
      </c>
      <c r="AM61" s="116">
        <f t="shared" si="18"/>
        <v>0</v>
      </c>
      <c r="AN61" s="116">
        <f t="shared" si="18"/>
        <v>0</v>
      </c>
      <c r="AO61" s="118">
        <f t="shared" si="18"/>
        <v>0</v>
      </c>
    </row>
    <row r="62" spans="2:41" ht="13.5" customHeight="1">
      <c r="B62" s="258" t="s">
        <v>360</v>
      </c>
      <c r="C62" s="17" t="s">
        <v>115</v>
      </c>
      <c r="D62" s="7"/>
      <c r="E62" s="163">
        <v>7</v>
      </c>
      <c r="F62" s="157">
        <v>58</v>
      </c>
      <c r="G62" s="157">
        <v>59</v>
      </c>
      <c r="H62" s="157">
        <v>45</v>
      </c>
      <c r="I62" s="173">
        <f>SUM(F62:H62)</f>
        <v>162</v>
      </c>
      <c r="J62" s="158">
        <v>89</v>
      </c>
      <c r="K62" s="159">
        <v>73</v>
      </c>
      <c r="L62" s="160"/>
      <c r="M62" s="161">
        <v>1</v>
      </c>
      <c r="N62" s="162"/>
      <c r="O62" s="161"/>
      <c r="P62" s="162"/>
      <c r="Q62" s="157">
        <v>1</v>
      </c>
      <c r="R62" s="162"/>
      <c r="S62" s="161"/>
      <c r="T62" s="162"/>
      <c r="U62" s="161"/>
      <c r="V62" s="162"/>
      <c r="W62" s="161">
        <v>3</v>
      </c>
      <c r="X62" s="162"/>
      <c r="Y62" s="161"/>
      <c r="Z62" s="167"/>
      <c r="AA62" s="157"/>
      <c r="AB62" s="158"/>
      <c r="AC62" s="157"/>
      <c r="AD62" s="158"/>
      <c r="AE62" s="157">
        <v>4</v>
      </c>
      <c r="AF62" s="121">
        <f t="shared" si="0"/>
        <v>0</v>
      </c>
      <c r="AG62" s="124">
        <f t="shared" si="1"/>
        <v>9</v>
      </c>
      <c r="AH62" s="121">
        <f>AF62+AG62</f>
        <v>9</v>
      </c>
      <c r="AI62" s="167"/>
      <c r="AJ62" s="161"/>
      <c r="AK62" s="167"/>
      <c r="AL62" s="156"/>
      <c r="AM62" s="161"/>
      <c r="AN62" s="167"/>
      <c r="AO62" s="113">
        <f>AM62+AN62</f>
        <v>0</v>
      </c>
    </row>
    <row r="63" spans="2:41" ht="13.5" customHeight="1">
      <c r="B63" s="259"/>
      <c r="C63" s="17" t="s">
        <v>334</v>
      </c>
      <c r="D63" s="7"/>
      <c r="E63" s="163">
        <v>5</v>
      </c>
      <c r="F63" s="157">
        <v>35</v>
      </c>
      <c r="G63" s="157">
        <v>39</v>
      </c>
      <c r="H63" s="157">
        <v>35</v>
      </c>
      <c r="I63" s="173">
        <f aca="true" t="shared" si="19" ref="I63:I78">SUM(F63:H63)</f>
        <v>109</v>
      </c>
      <c r="J63" s="158">
        <v>54</v>
      </c>
      <c r="K63" s="159">
        <v>55</v>
      </c>
      <c r="L63" s="160"/>
      <c r="M63" s="161">
        <v>1</v>
      </c>
      <c r="N63" s="162"/>
      <c r="O63" s="161"/>
      <c r="P63" s="162"/>
      <c r="Q63" s="157">
        <v>1</v>
      </c>
      <c r="R63" s="162"/>
      <c r="S63" s="161"/>
      <c r="T63" s="162"/>
      <c r="U63" s="161"/>
      <c r="V63" s="162"/>
      <c r="W63" s="161">
        <v>3</v>
      </c>
      <c r="X63" s="162"/>
      <c r="Y63" s="161"/>
      <c r="Z63" s="167"/>
      <c r="AA63" s="157"/>
      <c r="AB63" s="158"/>
      <c r="AC63" s="157"/>
      <c r="AD63" s="158"/>
      <c r="AE63" s="157">
        <v>2</v>
      </c>
      <c r="AF63" s="121">
        <f t="shared" si="0"/>
        <v>0</v>
      </c>
      <c r="AG63" s="124">
        <f t="shared" si="1"/>
        <v>7</v>
      </c>
      <c r="AH63" s="121">
        <f aca="true" t="shared" si="20" ref="AH63:AH72">AF63+AG63</f>
        <v>7</v>
      </c>
      <c r="AI63" s="167"/>
      <c r="AJ63" s="161"/>
      <c r="AK63" s="167"/>
      <c r="AL63" s="156"/>
      <c r="AM63" s="161"/>
      <c r="AN63" s="167"/>
      <c r="AO63" s="113">
        <f aca="true" t="shared" si="21" ref="AO63:AO72">AM63+AN63</f>
        <v>0</v>
      </c>
    </row>
    <row r="64" spans="2:41" ht="13.5" customHeight="1">
      <c r="B64" s="259"/>
      <c r="C64" s="17" t="s">
        <v>116</v>
      </c>
      <c r="D64" s="7"/>
      <c r="E64" s="163">
        <v>3</v>
      </c>
      <c r="F64" s="157">
        <v>20</v>
      </c>
      <c r="G64" s="157">
        <v>32</v>
      </c>
      <c r="H64" s="157">
        <v>17</v>
      </c>
      <c r="I64" s="173">
        <f t="shared" si="19"/>
        <v>69</v>
      </c>
      <c r="J64" s="158">
        <v>36</v>
      </c>
      <c r="K64" s="159">
        <v>33</v>
      </c>
      <c r="L64" s="160"/>
      <c r="M64" s="161">
        <v>1</v>
      </c>
      <c r="N64" s="162"/>
      <c r="O64" s="161"/>
      <c r="P64" s="162"/>
      <c r="Q64" s="157">
        <v>1</v>
      </c>
      <c r="R64" s="162"/>
      <c r="S64" s="161"/>
      <c r="T64" s="162"/>
      <c r="U64" s="161"/>
      <c r="V64" s="162"/>
      <c r="W64" s="161">
        <v>2</v>
      </c>
      <c r="X64" s="162"/>
      <c r="Y64" s="161"/>
      <c r="Z64" s="167"/>
      <c r="AA64" s="157"/>
      <c r="AB64" s="158"/>
      <c r="AC64" s="157"/>
      <c r="AD64" s="158"/>
      <c r="AE64" s="157">
        <v>1</v>
      </c>
      <c r="AF64" s="121">
        <f t="shared" si="0"/>
        <v>0</v>
      </c>
      <c r="AG64" s="124">
        <f t="shared" si="1"/>
        <v>5</v>
      </c>
      <c r="AH64" s="121">
        <f t="shared" si="20"/>
        <v>5</v>
      </c>
      <c r="AI64" s="167"/>
      <c r="AJ64" s="161"/>
      <c r="AK64" s="167"/>
      <c r="AL64" s="156"/>
      <c r="AM64" s="161"/>
      <c r="AN64" s="167">
        <v>1</v>
      </c>
      <c r="AO64" s="113">
        <f t="shared" si="21"/>
        <v>1</v>
      </c>
    </row>
    <row r="65" spans="2:41" ht="13.5" customHeight="1">
      <c r="B65" s="259"/>
      <c r="C65" s="17" t="s">
        <v>117</v>
      </c>
      <c r="D65" s="7"/>
      <c r="E65" s="163">
        <v>6</v>
      </c>
      <c r="F65" s="157">
        <v>37</v>
      </c>
      <c r="G65" s="157">
        <v>50</v>
      </c>
      <c r="H65" s="157">
        <v>41</v>
      </c>
      <c r="I65" s="173">
        <f t="shared" si="19"/>
        <v>128</v>
      </c>
      <c r="J65" s="158">
        <v>60</v>
      </c>
      <c r="K65" s="159">
        <v>68</v>
      </c>
      <c r="L65" s="160"/>
      <c r="M65" s="161">
        <v>1</v>
      </c>
      <c r="N65" s="162"/>
      <c r="O65" s="161"/>
      <c r="P65" s="162"/>
      <c r="Q65" s="157">
        <v>1</v>
      </c>
      <c r="R65" s="162"/>
      <c r="S65" s="161"/>
      <c r="T65" s="162"/>
      <c r="U65" s="161"/>
      <c r="V65" s="162"/>
      <c r="W65" s="161">
        <v>3</v>
      </c>
      <c r="X65" s="162"/>
      <c r="Y65" s="161"/>
      <c r="Z65" s="167"/>
      <c r="AA65" s="157"/>
      <c r="AB65" s="158"/>
      <c r="AC65" s="157"/>
      <c r="AD65" s="158"/>
      <c r="AE65" s="157">
        <v>4</v>
      </c>
      <c r="AF65" s="121">
        <f t="shared" si="0"/>
        <v>0</v>
      </c>
      <c r="AG65" s="124">
        <f t="shared" si="1"/>
        <v>9</v>
      </c>
      <c r="AH65" s="121">
        <f t="shared" si="20"/>
        <v>9</v>
      </c>
      <c r="AI65" s="167"/>
      <c r="AJ65" s="161"/>
      <c r="AK65" s="167"/>
      <c r="AL65" s="156"/>
      <c r="AM65" s="161"/>
      <c r="AN65" s="167"/>
      <c r="AO65" s="113">
        <f t="shared" si="21"/>
        <v>0</v>
      </c>
    </row>
    <row r="66" spans="2:41" ht="13.5" customHeight="1">
      <c r="B66" s="259"/>
      <c r="C66" s="17" t="s">
        <v>118</v>
      </c>
      <c r="D66" s="7"/>
      <c r="E66" s="163">
        <v>2</v>
      </c>
      <c r="F66" s="157">
        <v>0</v>
      </c>
      <c r="G66" s="157">
        <v>5</v>
      </c>
      <c r="H66" s="157">
        <v>6</v>
      </c>
      <c r="I66" s="173">
        <f t="shared" si="19"/>
        <v>11</v>
      </c>
      <c r="J66" s="158">
        <v>4</v>
      </c>
      <c r="K66" s="159">
        <v>7</v>
      </c>
      <c r="L66" s="160"/>
      <c r="M66" s="161">
        <v>1</v>
      </c>
      <c r="N66" s="162"/>
      <c r="O66" s="161"/>
      <c r="P66" s="162"/>
      <c r="Q66" s="209">
        <v>0</v>
      </c>
      <c r="R66" s="162"/>
      <c r="S66" s="161"/>
      <c r="T66" s="162"/>
      <c r="U66" s="161"/>
      <c r="V66" s="162"/>
      <c r="W66" s="161">
        <v>2</v>
      </c>
      <c r="X66" s="162"/>
      <c r="Y66" s="161"/>
      <c r="Z66" s="167"/>
      <c r="AA66" s="157"/>
      <c r="AB66" s="158"/>
      <c r="AC66" s="157"/>
      <c r="AD66" s="158"/>
      <c r="AE66" s="209">
        <v>0</v>
      </c>
      <c r="AF66" s="121">
        <f t="shared" si="0"/>
        <v>0</v>
      </c>
      <c r="AG66" s="124">
        <f t="shared" si="1"/>
        <v>3</v>
      </c>
      <c r="AH66" s="121">
        <f t="shared" si="20"/>
        <v>3</v>
      </c>
      <c r="AI66" s="167"/>
      <c r="AJ66" s="161"/>
      <c r="AK66" s="167"/>
      <c r="AL66" s="156"/>
      <c r="AM66" s="161"/>
      <c r="AN66" s="167">
        <v>1</v>
      </c>
      <c r="AO66" s="113">
        <f t="shared" si="21"/>
        <v>1</v>
      </c>
    </row>
    <row r="67" spans="2:41" ht="13.5" customHeight="1">
      <c r="B67" s="259"/>
      <c r="C67" s="17" t="s">
        <v>119</v>
      </c>
      <c r="D67" s="7"/>
      <c r="E67" s="163">
        <v>5</v>
      </c>
      <c r="F67" s="157">
        <v>20</v>
      </c>
      <c r="G67" s="157">
        <v>38</v>
      </c>
      <c r="H67" s="157">
        <v>43</v>
      </c>
      <c r="I67" s="173">
        <f t="shared" si="19"/>
        <v>101</v>
      </c>
      <c r="J67" s="158">
        <v>53</v>
      </c>
      <c r="K67" s="159">
        <v>48</v>
      </c>
      <c r="L67" s="160"/>
      <c r="M67" s="161">
        <v>1</v>
      </c>
      <c r="N67" s="162"/>
      <c r="O67" s="161"/>
      <c r="P67" s="162"/>
      <c r="Q67" s="157">
        <v>1</v>
      </c>
      <c r="R67" s="162"/>
      <c r="S67" s="161"/>
      <c r="T67" s="162"/>
      <c r="U67" s="161"/>
      <c r="V67" s="162">
        <v>1</v>
      </c>
      <c r="W67" s="161">
        <v>2</v>
      </c>
      <c r="X67" s="162"/>
      <c r="Y67" s="161"/>
      <c r="Z67" s="167"/>
      <c r="AA67" s="157"/>
      <c r="AB67" s="158"/>
      <c r="AC67" s="157"/>
      <c r="AD67" s="158"/>
      <c r="AE67" s="157">
        <v>2</v>
      </c>
      <c r="AF67" s="121">
        <f t="shared" si="0"/>
        <v>1</v>
      </c>
      <c r="AG67" s="124">
        <f t="shared" si="1"/>
        <v>6</v>
      </c>
      <c r="AH67" s="121">
        <f t="shared" si="20"/>
        <v>7</v>
      </c>
      <c r="AI67" s="167"/>
      <c r="AJ67" s="161"/>
      <c r="AK67" s="167"/>
      <c r="AL67" s="156"/>
      <c r="AM67" s="161"/>
      <c r="AN67" s="167"/>
      <c r="AO67" s="113">
        <f t="shared" si="21"/>
        <v>0</v>
      </c>
    </row>
    <row r="68" spans="2:41" ht="13.5" customHeight="1">
      <c r="B68" s="259"/>
      <c r="C68" s="17" t="s">
        <v>120</v>
      </c>
      <c r="D68" s="7"/>
      <c r="E68" s="163">
        <v>3</v>
      </c>
      <c r="F68" s="157">
        <v>22</v>
      </c>
      <c r="G68" s="157">
        <v>22</v>
      </c>
      <c r="H68" s="157">
        <v>20</v>
      </c>
      <c r="I68" s="173">
        <f t="shared" si="19"/>
        <v>64</v>
      </c>
      <c r="J68" s="158">
        <v>29</v>
      </c>
      <c r="K68" s="159">
        <v>35</v>
      </c>
      <c r="L68" s="160"/>
      <c r="M68" s="161">
        <v>1</v>
      </c>
      <c r="N68" s="162"/>
      <c r="O68" s="161"/>
      <c r="P68" s="162"/>
      <c r="Q68" s="157">
        <v>1</v>
      </c>
      <c r="R68" s="162"/>
      <c r="S68" s="161"/>
      <c r="T68" s="162"/>
      <c r="U68" s="161"/>
      <c r="V68" s="162"/>
      <c r="W68" s="161">
        <v>3</v>
      </c>
      <c r="X68" s="162"/>
      <c r="Y68" s="161"/>
      <c r="Z68" s="167"/>
      <c r="AA68" s="157">
        <v>1</v>
      </c>
      <c r="AB68" s="158"/>
      <c r="AC68" s="157"/>
      <c r="AD68" s="158"/>
      <c r="AE68" s="157">
        <v>1</v>
      </c>
      <c r="AF68" s="121">
        <f t="shared" si="0"/>
        <v>0</v>
      </c>
      <c r="AG68" s="124">
        <f t="shared" si="1"/>
        <v>7</v>
      </c>
      <c r="AH68" s="121">
        <f t="shared" si="20"/>
        <v>7</v>
      </c>
      <c r="AI68" s="167"/>
      <c r="AJ68" s="161">
        <v>1</v>
      </c>
      <c r="AK68" s="167"/>
      <c r="AL68" s="156"/>
      <c r="AM68" s="161"/>
      <c r="AN68" s="167"/>
      <c r="AO68" s="113">
        <f t="shared" si="21"/>
        <v>0</v>
      </c>
    </row>
    <row r="69" spans="2:41" ht="13.5" customHeight="1">
      <c r="B69" s="259"/>
      <c r="C69" s="17" t="s">
        <v>121</v>
      </c>
      <c r="D69" s="7"/>
      <c r="E69" s="163">
        <v>6</v>
      </c>
      <c r="F69" s="157">
        <v>39</v>
      </c>
      <c r="G69" s="157">
        <v>57</v>
      </c>
      <c r="H69" s="157">
        <v>64</v>
      </c>
      <c r="I69" s="173">
        <f t="shared" si="19"/>
        <v>160</v>
      </c>
      <c r="J69" s="158">
        <v>72</v>
      </c>
      <c r="K69" s="159">
        <v>88</v>
      </c>
      <c r="L69" s="160"/>
      <c r="M69" s="161">
        <v>1</v>
      </c>
      <c r="N69" s="162"/>
      <c r="O69" s="161"/>
      <c r="P69" s="162"/>
      <c r="Q69" s="157">
        <v>1</v>
      </c>
      <c r="R69" s="162"/>
      <c r="S69" s="161"/>
      <c r="T69" s="162"/>
      <c r="U69" s="161"/>
      <c r="V69" s="162"/>
      <c r="W69" s="161">
        <v>4</v>
      </c>
      <c r="X69" s="162"/>
      <c r="Y69" s="161"/>
      <c r="Z69" s="167"/>
      <c r="AA69" s="157"/>
      <c r="AB69" s="158"/>
      <c r="AC69" s="157"/>
      <c r="AD69" s="158"/>
      <c r="AE69" s="157">
        <v>4</v>
      </c>
      <c r="AF69" s="121">
        <f t="shared" si="0"/>
        <v>0</v>
      </c>
      <c r="AG69" s="124">
        <f t="shared" si="1"/>
        <v>10</v>
      </c>
      <c r="AH69" s="121">
        <f t="shared" si="20"/>
        <v>10</v>
      </c>
      <c r="AI69" s="167"/>
      <c r="AJ69" s="161">
        <v>0</v>
      </c>
      <c r="AK69" s="167">
        <v>0</v>
      </c>
      <c r="AL69" s="156"/>
      <c r="AM69" s="161"/>
      <c r="AN69" s="167">
        <v>1</v>
      </c>
      <c r="AO69" s="113">
        <f t="shared" si="21"/>
        <v>1</v>
      </c>
    </row>
    <row r="70" spans="2:41" ht="13.5" customHeight="1">
      <c r="B70" s="259"/>
      <c r="C70" s="17" t="s">
        <v>122</v>
      </c>
      <c r="D70" s="7"/>
      <c r="E70" s="163">
        <v>4</v>
      </c>
      <c r="F70" s="157">
        <v>28</v>
      </c>
      <c r="G70" s="157">
        <v>30</v>
      </c>
      <c r="H70" s="157">
        <v>34</v>
      </c>
      <c r="I70" s="173">
        <f t="shared" si="19"/>
        <v>92</v>
      </c>
      <c r="J70" s="158">
        <v>55</v>
      </c>
      <c r="K70" s="159">
        <v>37</v>
      </c>
      <c r="L70" s="160"/>
      <c r="M70" s="161">
        <v>1</v>
      </c>
      <c r="N70" s="162"/>
      <c r="O70" s="161"/>
      <c r="P70" s="162"/>
      <c r="Q70" s="157">
        <v>1</v>
      </c>
      <c r="R70" s="162"/>
      <c r="S70" s="161"/>
      <c r="T70" s="162"/>
      <c r="U70" s="161"/>
      <c r="V70" s="162"/>
      <c r="W70" s="161">
        <v>2</v>
      </c>
      <c r="X70" s="162"/>
      <c r="Y70" s="161"/>
      <c r="Z70" s="167"/>
      <c r="AA70" s="157"/>
      <c r="AB70" s="158"/>
      <c r="AC70" s="157"/>
      <c r="AD70" s="158"/>
      <c r="AE70" s="157">
        <v>2</v>
      </c>
      <c r="AF70" s="121">
        <f t="shared" si="0"/>
        <v>0</v>
      </c>
      <c r="AG70" s="124">
        <f t="shared" si="1"/>
        <v>6</v>
      </c>
      <c r="AH70" s="121">
        <f t="shared" si="20"/>
        <v>6</v>
      </c>
      <c r="AI70" s="167"/>
      <c r="AJ70" s="161"/>
      <c r="AK70" s="167">
        <v>0</v>
      </c>
      <c r="AL70" s="156"/>
      <c r="AM70" s="161"/>
      <c r="AN70" s="167"/>
      <c r="AO70" s="113">
        <f t="shared" si="21"/>
        <v>0</v>
      </c>
    </row>
    <row r="71" spans="2:41" ht="13.5" customHeight="1">
      <c r="B71" s="259"/>
      <c r="C71" s="17" t="s">
        <v>123</v>
      </c>
      <c r="D71" s="7"/>
      <c r="E71" s="163">
        <v>5</v>
      </c>
      <c r="F71" s="157">
        <v>27</v>
      </c>
      <c r="G71" s="157">
        <v>31</v>
      </c>
      <c r="H71" s="157">
        <v>52</v>
      </c>
      <c r="I71" s="173">
        <f t="shared" si="19"/>
        <v>110</v>
      </c>
      <c r="J71" s="158">
        <v>59</v>
      </c>
      <c r="K71" s="159">
        <v>51</v>
      </c>
      <c r="L71" s="160"/>
      <c r="M71" s="161">
        <v>1</v>
      </c>
      <c r="N71" s="162"/>
      <c r="O71" s="161"/>
      <c r="P71" s="162"/>
      <c r="Q71" s="157">
        <v>1</v>
      </c>
      <c r="R71" s="162"/>
      <c r="S71" s="161"/>
      <c r="T71" s="162"/>
      <c r="U71" s="161"/>
      <c r="V71" s="162"/>
      <c r="W71" s="161">
        <v>3</v>
      </c>
      <c r="X71" s="162"/>
      <c r="Y71" s="161"/>
      <c r="Z71" s="167"/>
      <c r="AA71" s="157"/>
      <c r="AB71" s="158"/>
      <c r="AC71" s="157"/>
      <c r="AD71" s="158"/>
      <c r="AE71" s="157">
        <v>2</v>
      </c>
      <c r="AF71" s="121">
        <f t="shared" si="0"/>
        <v>0</v>
      </c>
      <c r="AG71" s="124">
        <f t="shared" si="1"/>
        <v>7</v>
      </c>
      <c r="AH71" s="121">
        <f t="shared" si="20"/>
        <v>7</v>
      </c>
      <c r="AI71" s="167"/>
      <c r="AJ71" s="161"/>
      <c r="AK71" s="167"/>
      <c r="AL71" s="156"/>
      <c r="AM71" s="161"/>
      <c r="AN71" s="167"/>
      <c r="AO71" s="113">
        <f t="shared" si="21"/>
        <v>0</v>
      </c>
    </row>
    <row r="72" spans="2:41" ht="13.5" customHeight="1">
      <c r="B72" s="259"/>
      <c r="C72" s="17" t="s">
        <v>124</v>
      </c>
      <c r="D72" s="7"/>
      <c r="E72" s="163">
        <v>4</v>
      </c>
      <c r="F72" s="157">
        <v>18</v>
      </c>
      <c r="G72" s="157">
        <v>22</v>
      </c>
      <c r="H72" s="157">
        <v>40</v>
      </c>
      <c r="I72" s="173">
        <f t="shared" si="19"/>
        <v>80</v>
      </c>
      <c r="J72" s="158">
        <v>42</v>
      </c>
      <c r="K72" s="159">
        <v>38</v>
      </c>
      <c r="L72" s="160"/>
      <c r="M72" s="161">
        <v>1</v>
      </c>
      <c r="N72" s="162"/>
      <c r="O72" s="161"/>
      <c r="P72" s="162"/>
      <c r="Q72" s="157">
        <v>1</v>
      </c>
      <c r="R72" s="162"/>
      <c r="S72" s="161"/>
      <c r="T72" s="162"/>
      <c r="U72" s="161"/>
      <c r="V72" s="162"/>
      <c r="W72" s="161">
        <v>2</v>
      </c>
      <c r="X72" s="162"/>
      <c r="Y72" s="161"/>
      <c r="Z72" s="167"/>
      <c r="AA72" s="157"/>
      <c r="AB72" s="158"/>
      <c r="AC72" s="157"/>
      <c r="AD72" s="158"/>
      <c r="AE72" s="157">
        <v>2</v>
      </c>
      <c r="AF72" s="121">
        <f t="shared" si="0"/>
        <v>0</v>
      </c>
      <c r="AG72" s="124">
        <f t="shared" si="1"/>
        <v>6</v>
      </c>
      <c r="AH72" s="121">
        <f t="shared" si="20"/>
        <v>6</v>
      </c>
      <c r="AI72" s="167"/>
      <c r="AJ72" s="161"/>
      <c r="AK72" s="167"/>
      <c r="AL72" s="156"/>
      <c r="AM72" s="161"/>
      <c r="AN72" s="167"/>
      <c r="AO72" s="113">
        <f t="shared" si="21"/>
        <v>0</v>
      </c>
    </row>
    <row r="73" spans="2:41" ht="16.5" customHeight="1" thickBot="1">
      <c r="B73" s="260"/>
      <c r="C73" s="37" t="s">
        <v>30</v>
      </c>
      <c r="D73" s="68"/>
      <c r="E73" s="114">
        <f aca="true" t="shared" si="22" ref="E73:M73">SUM(E62:E72)</f>
        <v>50</v>
      </c>
      <c r="F73" s="116">
        <f t="shared" si="22"/>
        <v>304</v>
      </c>
      <c r="G73" s="116">
        <f t="shared" si="22"/>
        <v>385</v>
      </c>
      <c r="H73" s="116">
        <f t="shared" si="22"/>
        <v>397</v>
      </c>
      <c r="I73" s="191">
        <f t="shared" si="22"/>
        <v>1086</v>
      </c>
      <c r="J73" s="117">
        <f t="shared" si="22"/>
        <v>553</v>
      </c>
      <c r="K73" s="118">
        <f t="shared" si="22"/>
        <v>533</v>
      </c>
      <c r="L73" s="117">
        <f t="shared" si="22"/>
        <v>0</v>
      </c>
      <c r="M73" s="116">
        <f t="shared" si="22"/>
        <v>11</v>
      </c>
      <c r="N73" s="117">
        <f>SUM(N62:N72)</f>
        <v>0</v>
      </c>
      <c r="O73" s="116">
        <f>SUM(O62:O72)</f>
        <v>0</v>
      </c>
      <c r="P73" s="117">
        <f aca="true" t="shared" si="23" ref="P73:AK73">SUM(P62:P72)</f>
        <v>0</v>
      </c>
      <c r="Q73" s="116">
        <f t="shared" si="23"/>
        <v>10</v>
      </c>
      <c r="R73" s="117">
        <f>SUM(R62:R72)</f>
        <v>0</v>
      </c>
      <c r="S73" s="116">
        <f>SUM(S62:S72)</f>
        <v>0</v>
      </c>
      <c r="T73" s="117">
        <f>SUM(T62:T72)</f>
        <v>0</v>
      </c>
      <c r="U73" s="116">
        <f>SUM(U62:U72)</f>
        <v>0</v>
      </c>
      <c r="V73" s="128">
        <f t="shared" si="23"/>
        <v>1</v>
      </c>
      <c r="W73" s="116">
        <f t="shared" si="23"/>
        <v>29</v>
      </c>
      <c r="X73" s="117">
        <f t="shared" si="23"/>
        <v>0</v>
      </c>
      <c r="Y73" s="116">
        <f t="shared" si="23"/>
        <v>0</v>
      </c>
      <c r="Z73" s="116">
        <f t="shared" si="23"/>
        <v>0</v>
      </c>
      <c r="AA73" s="116">
        <f t="shared" si="23"/>
        <v>1</v>
      </c>
      <c r="AB73" s="117">
        <f t="shared" si="23"/>
        <v>0</v>
      </c>
      <c r="AC73" s="116">
        <f t="shared" si="23"/>
        <v>0</v>
      </c>
      <c r="AD73" s="117">
        <f>SUM(AD62:AD72)</f>
        <v>0</v>
      </c>
      <c r="AE73" s="116">
        <f>SUM(AE62:AE72)</f>
        <v>24</v>
      </c>
      <c r="AF73" s="117">
        <f t="shared" si="23"/>
        <v>1</v>
      </c>
      <c r="AG73" s="116">
        <f t="shared" si="23"/>
        <v>75</v>
      </c>
      <c r="AH73" s="116">
        <f t="shared" si="23"/>
        <v>76</v>
      </c>
      <c r="AI73" s="116">
        <f t="shared" si="23"/>
        <v>0</v>
      </c>
      <c r="AJ73" s="116">
        <f t="shared" si="23"/>
        <v>1</v>
      </c>
      <c r="AK73" s="116">
        <f t="shared" si="23"/>
        <v>0</v>
      </c>
      <c r="AL73" s="118">
        <f>SUM(AL62:AL72)</f>
        <v>0</v>
      </c>
      <c r="AM73" s="116">
        <f>SUM(AM62:AM72)</f>
        <v>0</v>
      </c>
      <c r="AN73" s="116">
        <f>SUM(AN62:AN72)</f>
        <v>3</v>
      </c>
      <c r="AO73" s="118">
        <f>SUM(AO62:AO72)</f>
        <v>3</v>
      </c>
    </row>
    <row r="74" spans="2:41" ht="13.5" customHeight="1">
      <c r="B74" s="65"/>
      <c r="C74" s="17" t="s">
        <v>125</v>
      </c>
      <c r="D74" s="7"/>
      <c r="E74" s="163">
        <v>3</v>
      </c>
      <c r="F74" s="157">
        <v>23</v>
      </c>
      <c r="G74" s="157">
        <v>27</v>
      </c>
      <c r="H74" s="157">
        <v>14</v>
      </c>
      <c r="I74" s="173">
        <f t="shared" si="19"/>
        <v>64</v>
      </c>
      <c r="J74" s="158">
        <v>29</v>
      </c>
      <c r="K74" s="159">
        <v>35</v>
      </c>
      <c r="L74" s="160"/>
      <c r="M74" s="161">
        <v>1</v>
      </c>
      <c r="N74" s="162"/>
      <c r="O74" s="161"/>
      <c r="P74" s="162"/>
      <c r="Q74" s="157"/>
      <c r="R74" s="162"/>
      <c r="S74" s="161"/>
      <c r="T74" s="162"/>
      <c r="U74" s="161"/>
      <c r="V74" s="162"/>
      <c r="W74" s="161">
        <v>4</v>
      </c>
      <c r="X74" s="162"/>
      <c r="Y74" s="161"/>
      <c r="Z74" s="167">
        <v>1</v>
      </c>
      <c r="AA74" s="157"/>
      <c r="AB74" s="158"/>
      <c r="AC74" s="157"/>
      <c r="AD74" s="158"/>
      <c r="AE74" s="157">
        <v>2</v>
      </c>
      <c r="AF74" s="121">
        <f t="shared" si="0"/>
        <v>0</v>
      </c>
      <c r="AG74" s="124">
        <f t="shared" si="1"/>
        <v>8</v>
      </c>
      <c r="AH74" s="121">
        <f aca="true" t="shared" si="24" ref="AH74:AH82">AF74+AG74</f>
        <v>8</v>
      </c>
      <c r="AI74" s="167"/>
      <c r="AJ74" s="161"/>
      <c r="AK74" s="167"/>
      <c r="AL74" s="156"/>
      <c r="AM74" s="161"/>
      <c r="AN74" s="167">
        <v>1</v>
      </c>
      <c r="AO74" s="113">
        <f aca="true" t="shared" si="25" ref="AO74:AO82">AM74+AN74</f>
        <v>1</v>
      </c>
    </row>
    <row r="75" spans="2:41" ht="13.5" customHeight="1">
      <c r="B75" s="99" t="s">
        <v>359</v>
      </c>
      <c r="C75" s="17" t="s">
        <v>126</v>
      </c>
      <c r="D75" s="7"/>
      <c r="E75" s="163">
        <v>5</v>
      </c>
      <c r="F75" s="157">
        <v>27</v>
      </c>
      <c r="G75" s="157">
        <v>27</v>
      </c>
      <c r="H75" s="157">
        <v>42</v>
      </c>
      <c r="I75" s="173">
        <f t="shared" si="19"/>
        <v>96</v>
      </c>
      <c r="J75" s="158">
        <v>57</v>
      </c>
      <c r="K75" s="159">
        <v>39</v>
      </c>
      <c r="L75" s="160"/>
      <c r="M75" s="161">
        <v>1</v>
      </c>
      <c r="N75" s="162"/>
      <c r="O75" s="161"/>
      <c r="P75" s="162"/>
      <c r="Q75" s="157"/>
      <c r="R75" s="162"/>
      <c r="S75" s="161"/>
      <c r="T75" s="162"/>
      <c r="U75" s="161"/>
      <c r="V75" s="162"/>
      <c r="W75" s="161">
        <v>5</v>
      </c>
      <c r="X75" s="162"/>
      <c r="Y75" s="161"/>
      <c r="Z75" s="167"/>
      <c r="AA75" s="157"/>
      <c r="AB75" s="158"/>
      <c r="AC75" s="157"/>
      <c r="AD75" s="158"/>
      <c r="AE75" s="157">
        <v>3</v>
      </c>
      <c r="AF75" s="121">
        <f t="shared" si="0"/>
        <v>0</v>
      </c>
      <c r="AG75" s="124">
        <f t="shared" si="1"/>
        <v>9</v>
      </c>
      <c r="AH75" s="121">
        <f t="shared" si="24"/>
        <v>9</v>
      </c>
      <c r="AI75" s="167"/>
      <c r="AJ75" s="161"/>
      <c r="AK75" s="167"/>
      <c r="AL75" s="156"/>
      <c r="AM75" s="161"/>
      <c r="AN75" s="167">
        <v>1</v>
      </c>
      <c r="AO75" s="113">
        <f t="shared" si="25"/>
        <v>1</v>
      </c>
    </row>
    <row r="76" spans="2:41" ht="13.5" customHeight="1">
      <c r="B76" s="10"/>
      <c r="C76" s="17" t="s">
        <v>128</v>
      </c>
      <c r="D76" s="7"/>
      <c r="E76" s="163">
        <v>3</v>
      </c>
      <c r="F76" s="157">
        <v>21</v>
      </c>
      <c r="G76" s="157">
        <v>29</v>
      </c>
      <c r="H76" s="157">
        <v>25</v>
      </c>
      <c r="I76" s="173">
        <f t="shared" si="19"/>
        <v>75</v>
      </c>
      <c r="J76" s="158">
        <v>37</v>
      </c>
      <c r="K76" s="159">
        <v>38</v>
      </c>
      <c r="L76" s="160"/>
      <c r="M76" s="161">
        <v>1</v>
      </c>
      <c r="N76" s="162"/>
      <c r="O76" s="161"/>
      <c r="P76" s="162"/>
      <c r="Q76" s="157"/>
      <c r="R76" s="162"/>
      <c r="S76" s="161"/>
      <c r="T76" s="162"/>
      <c r="U76" s="161"/>
      <c r="V76" s="162"/>
      <c r="W76" s="161">
        <v>5</v>
      </c>
      <c r="X76" s="162"/>
      <c r="Y76" s="161"/>
      <c r="Z76" s="167"/>
      <c r="AA76" s="157"/>
      <c r="AB76" s="158"/>
      <c r="AC76" s="157"/>
      <c r="AD76" s="158"/>
      <c r="AE76" s="157">
        <v>2</v>
      </c>
      <c r="AF76" s="121">
        <f t="shared" si="0"/>
        <v>0</v>
      </c>
      <c r="AG76" s="124">
        <f t="shared" si="1"/>
        <v>8</v>
      </c>
      <c r="AH76" s="121">
        <f t="shared" si="24"/>
        <v>8</v>
      </c>
      <c r="AI76" s="167"/>
      <c r="AJ76" s="161">
        <v>0</v>
      </c>
      <c r="AK76" s="167"/>
      <c r="AL76" s="156"/>
      <c r="AM76" s="161"/>
      <c r="AN76" s="167">
        <v>1</v>
      </c>
      <c r="AO76" s="113">
        <f t="shared" si="25"/>
        <v>1</v>
      </c>
    </row>
    <row r="77" spans="2:41" ht="13.5" customHeight="1">
      <c r="B77" s="10"/>
      <c r="C77" s="17" t="s">
        <v>129</v>
      </c>
      <c r="D77" s="7"/>
      <c r="E77" s="163">
        <v>4</v>
      </c>
      <c r="F77" s="157">
        <v>26</v>
      </c>
      <c r="G77" s="157">
        <v>25</v>
      </c>
      <c r="H77" s="157">
        <v>25</v>
      </c>
      <c r="I77" s="173">
        <f t="shared" si="19"/>
        <v>76</v>
      </c>
      <c r="J77" s="158">
        <v>36</v>
      </c>
      <c r="K77" s="159">
        <v>40</v>
      </c>
      <c r="L77" s="160"/>
      <c r="M77" s="161">
        <v>1</v>
      </c>
      <c r="N77" s="162"/>
      <c r="O77" s="161"/>
      <c r="P77" s="162"/>
      <c r="Q77" s="157"/>
      <c r="R77" s="162"/>
      <c r="S77" s="161"/>
      <c r="T77" s="162"/>
      <c r="U77" s="161"/>
      <c r="V77" s="162"/>
      <c r="W77" s="161">
        <v>4</v>
      </c>
      <c r="X77" s="162"/>
      <c r="Y77" s="161"/>
      <c r="Z77" s="167"/>
      <c r="AA77" s="157"/>
      <c r="AB77" s="158"/>
      <c r="AC77" s="157"/>
      <c r="AD77" s="158"/>
      <c r="AE77" s="157">
        <v>3</v>
      </c>
      <c r="AF77" s="121">
        <f aca="true" t="shared" si="26" ref="AF77:AF82">AD77+AB77+X77+V77+P77+L77+N77+R77+T77</f>
        <v>0</v>
      </c>
      <c r="AG77" s="124">
        <f aca="true" t="shared" si="27" ref="AG77:AG82">M77+Q77+W77+Y77+Z77+AA77+AC77+AE77+U77+S77+O77</f>
        <v>8</v>
      </c>
      <c r="AH77" s="121">
        <f t="shared" si="24"/>
        <v>8</v>
      </c>
      <c r="AI77" s="167"/>
      <c r="AJ77" s="161">
        <v>0</v>
      </c>
      <c r="AK77" s="167"/>
      <c r="AL77" s="156"/>
      <c r="AM77" s="161"/>
      <c r="AN77" s="167">
        <v>1</v>
      </c>
      <c r="AO77" s="113">
        <f t="shared" si="25"/>
        <v>1</v>
      </c>
    </row>
    <row r="78" spans="2:41" ht="13.5" customHeight="1">
      <c r="B78" s="253" t="s">
        <v>131</v>
      </c>
      <c r="C78" s="17" t="s">
        <v>130</v>
      </c>
      <c r="D78" s="7"/>
      <c r="E78" s="163">
        <v>13</v>
      </c>
      <c r="F78" s="157">
        <v>95</v>
      </c>
      <c r="G78" s="157">
        <v>103</v>
      </c>
      <c r="H78" s="157">
        <v>119</v>
      </c>
      <c r="I78" s="173">
        <f t="shared" si="19"/>
        <v>317</v>
      </c>
      <c r="J78" s="158">
        <v>163</v>
      </c>
      <c r="K78" s="159">
        <v>154</v>
      </c>
      <c r="L78" s="160"/>
      <c r="M78" s="161">
        <v>1</v>
      </c>
      <c r="N78" s="162"/>
      <c r="O78" s="161"/>
      <c r="P78" s="162"/>
      <c r="Q78" s="157"/>
      <c r="R78" s="162"/>
      <c r="S78" s="161"/>
      <c r="T78" s="162"/>
      <c r="U78" s="161"/>
      <c r="V78" s="162"/>
      <c r="W78" s="161">
        <v>10</v>
      </c>
      <c r="X78" s="162"/>
      <c r="Y78" s="161"/>
      <c r="Z78" s="167"/>
      <c r="AA78" s="157">
        <v>1</v>
      </c>
      <c r="AB78" s="158"/>
      <c r="AC78" s="157"/>
      <c r="AD78" s="158"/>
      <c r="AE78" s="157">
        <v>12</v>
      </c>
      <c r="AF78" s="121">
        <f t="shared" si="26"/>
        <v>0</v>
      </c>
      <c r="AG78" s="124">
        <f t="shared" si="27"/>
        <v>24</v>
      </c>
      <c r="AH78" s="121">
        <f t="shared" si="24"/>
        <v>24</v>
      </c>
      <c r="AI78" s="167"/>
      <c r="AJ78" s="161">
        <v>1</v>
      </c>
      <c r="AK78" s="167"/>
      <c r="AL78" s="156"/>
      <c r="AM78" s="161"/>
      <c r="AN78" s="167"/>
      <c r="AO78" s="113">
        <f t="shared" si="25"/>
        <v>0</v>
      </c>
    </row>
    <row r="79" spans="2:41" ht="13.5" customHeight="1">
      <c r="B79" s="253"/>
      <c r="C79" s="17" t="s">
        <v>132</v>
      </c>
      <c r="D79" s="7"/>
      <c r="E79" s="163">
        <v>5</v>
      </c>
      <c r="F79" s="157">
        <v>36</v>
      </c>
      <c r="G79" s="157">
        <v>27</v>
      </c>
      <c r="H79" s="157">
        <v>49</v>
      </c>
      <c r="I79" s="173">
        <f>SUM(F79:H79)</f>
        <v>112</v>
      </c>
      <c r="J79" s="158">
        <v>62</v>
      </c>
      <c r="K79" s="159">
        <v>50</v>
      </c>
      <c r="L79" s="160"/>
      <c r="M79" s="161">
        <v>1</v>
      </c>
      <c r="N79" s="162"/>
      <c r="O79" s="161"/>
      <c r="P79" s="162"/>
      <c r="Q79" s="157"/>
      <c r="R79" s="162"/>
      <c r="S79" s="161"/>
      <c r="T79" s="162"/>
      <c r="U79" s="161"/>
      <c r="V79" s="162"/>
      <c r="W79" s="161">
        <v>5</v>
      </c>
      <c r="X79" s="162"/>
      <c r="Y79" s="161"/>
      <c r="Z79" s="167"/>
      <c r="AA79" s="157">
        <v>1</v>
      </c>
      <c r="AB79" s="158"/>
      <c r="AC79" s="157"/>
      <c r="AD79" s="158"/>
      <c r="AE79" s="157">
        <v>3</v>
      </c>
      <c r="AF79" s="121">
        <f t="shared" si="26"/>
        <v>0</v>
      </c>
      <c r="AG79" s="124">
        <f t="shared" si="27"/>
        <v>10</v>
      </c>
      <c r="AH79" s="121">
        <f t="shared" si="24"/>
        <v>10</v>
      </c>
      <c r="AI79" s="167"/>
      <c r="AJ79" s="161"/>
      <c r="AK79" s="167">
        <v>1</v>
      </c>
      <c r="AL79" s="156"/>
      <c r="AM79" s="161"/>
      <c r="AN79" s="167">
        <v>1</v>
      </c>
      <c r="AO79" s="113">
        <f t="shared" si="25"/>
        <v>1</v>
      </c>
    </row>
    <row r="80" spans="2:41" ht="13.5" customHeight="1">
      <c r="B80" s="10"/>
      <c r="C80" s="17" t="s">
        <v>133</v>
      </c>
      <c r="D80" s="7"/>
      <c r="E80" s="163">
        <v>3</v>
      </c>
      <c r="F80" s="157">
        <v>3</v>
      </c>
      <c r="G80" s="157">
        <v>5</v>
      </c>
      <c r="H80" s="209">
        <v>5</v>
      </c>
      <c r="I80" s="173">
        <f>SUM(F80:H80)</f>
        <v>13</v>
      </c>
      <c r="J80" s="158">
        <v>7</v>
      </c>
      <c r="K80" s="159">
        <v>6</v>
      </c>
      <c r="L80" s="160"/>
      <c r="M80" s="161"/>
      <c r="N80" s="162"/>
      <c r="O80" s="161"/>
      <c r="P80" s="162"/>
      <c r="Q80" s="157"/>
      <c r="R80" s="162"/>
      <c r="S80" s="161"/>
      <c r="T80" s="162"/>
      <c r="U80" s="161"/>
      <c r="V80" s="162"/>
      <c r="W80" s="161">
        <v>3</v>
      </c>
      <c r="X80" s="162"/>
      <c r="Y80" s="161"/>
      <c r="Z80" s="167"/>
      <c r="AA80" s="157"/>
      <c r="AB80" s="158"/>
      <c r="AC80" s="157"/>
      <c r="AD80" s="158"/>
      <c r="AE80" s="157"/>
      <c r="AF80" s="121">
        <f t="shared" si="26"/>
        <v>0</v>
      </c>
      <c r="AG80" s="124">
        <f t="shared" si="27"/>
        <v>3</v>
      </c>
      <c r="AH80" s="121">
        <f t="shared" si="24"/>
        <v>3</v>
      </c>
      <c r="AI80" s="167"/>
      <c r="AJ80" s="161"/>
      <c r="AK80" s="167">
        <v>1</v>
      </c>
      <c r="AL80" s="156"/>
      <c r="AM80" s="161"/>
      <c r="AN80" s="167">
        <v>1</v>
      </c>
      <c r="AO80" s="113">
        <f t="shared" si="25"/>
        <v>1</v>
      </c>
    </row>
    <row r="81" spans="2:41" ht="13.5" customHeight="1">
      <c r="B81" s="65"/>
      <c r="C81" s="17" t="s">
        <v>134</v>
      </c>
      <c r="D81" s="7"/>
      <c r="E81" s="163">
        <v>4</v>
      </c>
      <c r="F81" s="157">
        <v>26</v>
      </c>
      <c r="G81" s="157">
        <v>17</v>
      </c>
      <c r="H81" s="157">
        <v>27</v>
      </c>
      <c r="I81" s="173">
        <f>SUM(F81:H81)</f>
        <v>70</v>
      </c>
      <c r="J81" s="158">
        <v>34</v>
      </c>
      <c r="K81" s="159">
        <v>36</v>
      </c>
      <c r="L81" s="160"/>
      <c r="M81" s="161">
        <v>1</v>
      </c>
      <c r="N81" s="162"/>
      <c r="O81" s="161"/>
      <c r="P81" s="162"/>
      <c r="Q81" s="157"/>
      <c r="R81" s="162"/>
      <c r="S81" s="161"/>
      <c r="T81" s="162"/>
      <c r="U81" s="161"/>
      <c r="V81" s="162"/>
      <c r="W81" s="161">
        <v>4</v>
      </c>
      <c r="X81" s="162"/>
      <c r="Y81" s="161"/>
      <c r="Z81" s="167"/>
      <c r="AA81" s="157"/>
      <c r="AB81" s="158"/>
      <c r="AC81" s="157"/>
      <c r="AD81" s="158"/>
      <c r="AE81" s="157">
        <v>3</v>
      </c>
      <c r="AF81" s="121">
        <f t="shared" si="26"/>
        <v>0</v>
      </c>
      <c r="AG81" s="124">
        <f t="shared" si="27"/>
        <v>8</v>
      </c>
      <c r="AH81" s="121">
        <f t="shared" si="24"/>
        <v>8</v>
      </c>
      <c r="AI81" s="167"/>
      <c r="AJ81" s="161"/>
      <c r="AK81" s="167"/>
      <c r="AL81" s="156"/>
      <c r="AM81" s="161"/>
      <c r="AN81" s="167"/>
      <c r="AO81" s="113">
        <f t="shared" si="25"/>
        <v>0</v>
      </c>
    </row>
    <row r="82" spans="2:41" ht="13.5" customHeight="1">
      <c r="B82" s="99" t="s">
        <v>66</v>
      </c>
      <c r="C82" s="17" t="s">
        <v>135</v>
      </c>
      <c r="D82" s="7"/>
      <c r="E82" s="163">
        <v>3</v>
      </c>
      <c r="F82" s="157">
        <v>24</v>
      </c>
      <c r="G82" s="157">
        <v>25</v>
      </c>
      <c r="H82" s="157">
        <v>32</v>
      </c>
      <c r="I82" s="173">
        <f>SUM(F82:H82)</f>
        <v>81</v>
      </c>
      <c r="J82" s="158">
        <v>43</v>
      </c>
      <c r="K82" s="159">
        <v>38</v>
      </c>
      <c r="L82" s="160"/>
      <c r="M82" s="161">
        <v>1</v>
      </c>
      <c r="N82" s="162"/>
      <c r="O82" s="161"/>
      <c r="P82" s="162"/>
      <c r="Q82" s="157"/>
      <c r="R82" s="162"/>
      <c r="S82" s="161"/>
      <c r="T82" s="162"/>
      <c r="U82" s="161"/>
      <c r="V82" s="162"/>
      <c r="W82" s="161">
        <v>4</v>
      </c>
      <c r="X82" s="162"/>
      <c r="Y82" s="161"/>
      <c r="Z82" s="167"/>
      <c r="AA82" s="157"/>
      <c r="AB82" s="158"/>
      <c r="AC82" s="157"/>
      <c r="AD82" s="158"/>
      <c r="AE82" s="157">
        <v>3</v>
      </c>
      <c r="AF82" s="121">
        <f t="shared" si="26"/>
        <v>0</v>
      </c>
      <c r="AG82" s="124">
        <f t="shared" si="27"/>
        <v>8</v>
      </c>
      <c r="AH82" s="121">
        <f t="shared" si="24"/>
        <v>8</v>
      </c>
      <c r="AI82" s="167"/>
      <c r="AJ82" s="161"/>
      <c r="AK82" s="167"/>
      <c r="AL82" s="156"/>
      <c r="AM82" s="161"/>
      <c r="AN82" s="167"/>
      <c r="AO82" s="113">
        <f t="shared" si="25"/>
        <v>0</v>
      </c>
    </row>
    <row r="83" spans="2:41" ht="16.5" customHeight="1" thickBot="1">
      <c r="B83" s="66"/>
      <c r="C83" s="37" t="s">
        <v>30</v>
      </c>
      <c r="D83" s="68"/>
      <c r="E83" s="114">
        <f>SUM(E74:E82)</f>
        <v>43</v>
      </c>
      <c r="F83" s="115">
        <f aca="true" t="shared" si="28" ref="F83:AO83">SUM(F74:F82)</f>
        <v>281</v>
      </c>
      <c r="G83" s="130">
        <f t="shared" si="28"/>
        <v>285</v>
      </c>
      <c r="H83" s="130">
        <f t="shared" si="28"/>
        <v>338</v>
      </c>
      <c r="I83" s="208">
        <f t="shared" si="28"/>
        <v>904</v>
      </c>
      <c r="J83" s="128">
        <f t="shared" si="28"/>
        <v>468</v>
      </c>
      <c r="K83" s="132">
        <f t="shared" si="28"/>
        <v>436</v>
      </c>
      <c r="L83" s="128">
        <f t="shared" si="28"/>
        <v>0</v>
      </c>
      <c r="M83" s="116">
        <f t="shared" si="28"/>
        <v>8</v>
      </c>
      <c r="N83" s="128">
        <f>SUM(N74:N82)</f>
        <v>0</v>
      </c>
      <c r="O83" s="116">
        <f>SUM(O74:O82)</f>
        <v>0</v>
      </c>
      <c r="P83" s="128">
        <f t="shared" si="28"/>
        <v>0</v>
      </c>
      <c r="Q83" s="131">
        <f t="shared" si="28"/>
        <v>0</v>
      </c>
      <c r="R83" s="128">
        <f>SUM(R74:R82)</f>
        <v>0</v>
      </c>
      <c r="S83" s="116">
        <f>SUM(S74:S82)</f>
        <v>0</v>
      </c>
      <c r="T83" s="128">
        <f>SUM(T74:T82)</f>
        <v>0</v>
      </c>
      <c r="U83" s="116">
        <f>SUM(U74:U82)</f>
        <v>0</v>
      </c>
      <c r="V83" s="128">
        <f t="shared" si="28"/>
        <v>0</v>
      </c>
      <c r="W83" s="116">
        <f t="shared" si="28"/>
        <v>44</v>
      </c>
      <c r="X83" s="128">
        <f t="shared" si="28"/>
        <v>0</v>
      </c>
      <c r="Y83" s="116">
        <f t="shared" si="28"/>
        <v>0</v>
      </c>
      <c r="Z83" s="130">
        <f t="shared" si="28"/>
        <v>1</v>
      </c>
      <c r="AA83" s="130">
        <f t="shared" si="28"/>
        <v>2</v>
      </c>
      <c r="AB83" s="128">
        <f t="shared" si="28"/>
        <v>0</v>
      </c>
      <c r="AC83" s="116">
        <f t="shared" si="28"/>
        <v>0</v>
      </c>
      <c r="AD83" s="128">
        <f>SUM(AD74:AD82)</f>
        <v>0</v>
      </c>
      <c r="AE83" s="116">
        <f>SUM(AE74:AE82)</f>
        <v>31</v>
      </c>
      <c r="AF83" s="128">
        <f t="shared" si="28"/>
        <v>0</v>
      </c>
      <c r="AG83" s="116">
        <f t="shared" si="28"/>
        <v>86</v>
      </c>
      <c r="AH83" s="130">
        <f t="shared" si="28"/>
        <v>86</v>
      </c>
      <c r="AI83" s="130">
        <f t="shared" si="28"/>
        <v>0</v>
      </c>
      <c r="AJ83" s="130">
        <f t="shared" si="28"/>
        <v>1</v>
      </c>
      <c r="AK83" s="130">
        <f t="shared" si="28"/>
        <v>2</v>
      </c>
      <c r="AL83" s="129">
        <f t="shared" si="28"/>
        <v>0</v>
      </c>
      <c r="AM83" s="115">
        <f t="shared" si="28"/>
        <v>0</v>
      </c>
      <c r="AN83" s="130">
        <f t="shared" si="28"/>
        <v>6</v>
      </c>
      <c r="AO83" s="133">
        <f t="shared" si="28"/>
        <v>6</v>
      </c>
    </row>
    <row r="84" spans="2:41" ht="13.5">
      <c r="B84" s="65"/>
      <c r="C84" s="17" t="s">
        <v>136</v>
      </c>
      <c r="D84" s="7"/>
      <c r="E84" s="163">
        <v>3</v>
      </c>
      <c r="F84" s="157"/>
      <c r="G84" s="157">
        <v>29</v>
      </c>
      <c r="H84" s="157">
        <v>39</v>
      </c>
      <c r="I84" s="173">
        <f aca="true" t="shared" si="29" ref="I84:I98">SUM(F84:H84)</f>
        <v>68</v>
      </c>
      <c r="J84" s="158">
        <v>41</v>
      </c>
      <c r="K84" s="159">
        <v>27</v>
      </c>
      <c r="L84" s="160"/>
      <c r="M84" s="161">
        <v>1</v>
      </c>
      <c r="N84" s="162"/>
      <c r="O84" s="161"/>
      <c r="P84" s="162"/>
      <c r="Q84" s="157"/>
      <c r="R84" s="162"/>
      <c r="S84" s="161"/>
      <c r="T84" s="162"/>
      <c r="U84" s="161"/>
      <c r="V84" s="162"/>
      <c r="W84" s="161">
        <v>2</v>
      </c>
      <c r="X84" s="162"/>
      <c r="Y84" s="161"/>
      <c r="Z84" s="167"/>
      <c r="AA84" s="157"/>
      <c r="AB84" s="158"/>
      <c r="AC84" s="157"/>
      <c r="AD84" s="158"/>
      <c r="AE84" s="157">
        <v>3</v>
      </c>
      <c r="AF84" s="121">
        <f aca="true" t="shared" si="30" ref="AF84:AF98">AD84+AB84+X84+V84+P84+L84+N84+R84+T84</f>
        <v>0</v>
      </c>
      <c r="AG84" s="124">
        <f aca="true" t="shared" si="31" ref="AG84:AG98">M84+Q84+W84+Y84+Z84+AA84+AC84+AE84+U84+S84+O84</f>
        <v>6</v>
      </c>
      <c r="AH84" s="121">
        <f>AF84+AG84</f>
        <v>6</v>
      </c>
      <c r="AI84" s="167"/>
      <c r="AJ84" s="161"/>
      <c r="AK84" s="167"/>
      <c r="AL84" s="156"/>
      <c r="AM84" s="161"/>
      <c r="AN84" s="167"/>
      <c r="AO84" s="113">
        <f>AM84+AN84</f>
        <v>0</v>
      </c>
    </row>
    <row r="85" spans="2:41" ht="13.5">
      <c r="B85" s="65"/>
      <c r="C85" s="17" t="s">
        <v>137</v>
      </c>
      <c r="D85" s="7"/>
      <c r="E85" s="163">
        <v>2</v>
      </c>
      <c r="F85" s="157"/>
      <c r="G85" s="157">
        <v>21</v>
      </c>
      <c r="H85" s="157">
        <v>15</v>
      </c>
      <c r="I85" s="173">
        <f t="shared" si="29"/>
        <v>36</v>
      </c>
      <c r="J85" s="158">
        <v>21</v>
      </c>
      <c r="K85" s="159">
        <v>15</v>
      </c>
      <c r="L85" s="160"/>
      <c r="M85" s="161">
        <v>1</v>
      </c>
      <c r="N85" s="162"/>
      <c r="O85" s="161"/>
      <c r="P85" s="162"/>
      <c r="Q85" s="157"/>
      <c r="R85" s="162"/>
      <c r="S85" s="161"/>
      <c r="T85" s="162"/>
      <c r="U85" s="161"/>
      <c r="V85" s="162"/>
      <c r="W85" s="161">
        <v>3</v>
      </c>
      <c r="X85" s="162"/>
      <c r="Y85" s="161"/>
      <c r="Z85" s="167"/>
      <c r="AA85" s="157"/>
      <c r="AB85" s="158"/>
      <c r="AC85" s="157"/>
      <c r="AD85" s="158"/>
      <c r="AE85" s="157">
        <v>1</v>
      </c>
      <c r="AF85" s="121">
        <f t="shared" si="30"/>
        <v>0</v>
      </c>
      <c r="AG85" s="124">
        <f t="shared" si="31"/>
        <v>5</v>
      </c>
      <c r="AH85" s="121">
        <f aca="true" t="shared" si="32" ref="AH85:AH98">AF85+AG85</f>
        <v>5</v>
      </c>
      <c r="AI85" s="167"/>
      <c r="AJ85" s="161"/>
      <c r="AK85" s="167">
        <v>1</v>
      </c>
      <c r="AL85" s="156"/>
      <c r="AM85" s="161"/>
      <c r="AN85" s="167"/>
      <c r="AO85" s="113">
        <f aca="true" t="shared" si="33" ref="AO85:AO98">AM85+AN85</f>
        <v>0</v>
      </c>
    </row>
    <row r="86" spans="2:41" ht="13.5">
      <c r="B86" s="65"/>
      <c r="C86" s="17" t="s">
        <v>138</v>
      </c>
      <c r="D86" s="7"/>
      <c r="E86" s="163">
        <v>2</v>
      </c>
      <c r="F86" s="157"/>
      <c r="G86" s="157">
        <v>20</v>
      </c>
      <c r="H86" s="157">
        <v>16</v>
      </c>
      <c r="I86" s="173">
        <f t="shared" si="29"/>
        <v>36</v>
      </c>
      <c r="J86" s="158">
        <v>18</v>
      </c>
      <c r="K86" s="159">
        <v>18</v>
      </c>
      <c r="L86" s="160"/>
      <c r="M86" s="161">
        <v>1</v>
      </c>
      <c r="N86" s="162"/>
      <c r="O86" s="161"/>
      <c r="P86" s="162"/>
      <c r="Q86" s="157"/>
      <c r="R86" s="162"/>
      <c r="S86" s="161"/>
      <c r="T86" s="162"/>
      <c r="U86" s="161"/>
      <c r="V86" s="162"/>
      <c r="W86" s="161">
        <v>2</v>
      </c>
      <c r="X86" s="162"/>
      <c r="Y86" s="161"/>
      <c r="Z86" s="167"/>
      <c r="AA86" s="157"/>
      <c r="AB86" s="158"/>
      <c r="AC86" s="157"/>
      <c r="AD86" s="158"/>
      <c r="AE86" s="157">
        <v>2</v>
      </c>
      <c r="AF86" s="121">
        <f t="shared" si="30"/>
        <v>0</v>
      </c>
      <c r="AG86" s="124">
        <f t="shared" si="31"/>
        <v>5</v>
      </c>
      <c r="AH86" s="121">
        <f t="shared" si="32"/>
        <v>5</v>
      </c>
      <c r="AI86" s="167"/>
      <c r="AJ86" s="161"/>
      <c r="AK86" s="167">
        <v>1</v>
      </c>
      <c r="AL86" s="156"/>
      <c r="AM86" s="161"/>
      <c r="AN86" s="167"/>
      <c r="AO86" s="113">
        <f t="shared" si="33"/>
        <v>0</v>
      </c>
    </row>
    <row r="87" spans="2:41" ht="13.5">
      <c r="B87" s="10" t="s">
        <v>139</v>
      </c>
      <c r="C87" s="17" t="s">
        <v>140</v>
      </c>
      <c r="D87" s="7"/>
      <c r="E87" s="163">
        <v>2</v>
      </c>
      <c r="F87" s="157"/>
      <c r="G87" s="157">
        <v>12</v>
      </c>
      <c r="H87" s="157">
        <v>10</v>
      </c>
      <c r="I87" s="173">
        <f t="shared" si="29"/>
        <v>22</v>
      </c>
      <c r="J87" s="158">
        <v>10</v>
      </c>
      <c r="K87" s="159">
        <v>12</v>
      </c>
      <c r="L87" s="160"/>
      <c r="M87" s="161">
        <v>1</v>
      </c>
      <c r="N87" s="162"/>
      <c r="O87" s="161"/>
      <c r="P87" s="162"/>
      <c r="Q87" s="157"/>
      <c r="R87" s="162"/>
      <c r="S87" s="161"/>
      <c r="T87" s="162"/>
      <c r="U87" s="161"/>
      <c r="V87" s="162"/>
      <c r="W87" s="161">
        <v>2</v>
      </c>
      <c r="X87" s="162"/>
      <c r="Y87" s="161"/>
      <c r="Z87" s="167"/>
      <c r="AA87" s="157"/>
      <c r="AB87" s="158"/>
      <c r="AC87" s="157"/>
      <c r="AD87" s="158"/>
      <c r="AE87" s="157">
        <v>2</v>
      </c>
      <c r="AF87" s="121">
        <f t="shared" si="30"/>
        <v>0</v>
      </c>
      <c r="AG87" s="124">
        <f t="shared" si="31"/>
        <v>5</v>
      </c>
      <c r="AH87" s="121">
        <f t="shared" si="32"/>
        <v>5</v>
      </c>
      <c r="AI87" s="167"/>
      <c r="AJ87" s="161"/>
      <c r="AK87" s="167">
        <v>1</v>
      </c>
      <c r="AL87" s="156"/>
      <c r="AM87" s="161"/>
      <c r="AN87" s="167"/>
      <c r="AO87" s="113">
        <f t="shared" si="33"/>
        <v>0</v>
      </c>
    </row>
    <row r="88" spans="2:41" ht="13.5">
      <c r="B88" s="10"/>
      <c r="C88" s="17" t="s">
        <v>141</v>
      </c>
      <c r="D88" s="7"/>
      <c r="E88" s="163">
        <v>4</v>
      </c>
      <c r="F88" s="157"/>
      <c r="G88" s="157">
        <v>40</v>
      </c>
      <c r="H88" s="157">
        <v>59</v>
      </c>
      <c r="I88" s="173">
        <f t="shared" si="29"/>
        <v>99</v>
      </c>
      <c r="J88" s="158">
        <v>50</v>
      </c>
      <c r="K88" s="159">
        <v>49</v>
      </c>
      <c r="L88" s="160"/>
      <c r="M88" s="161">
        <v>1</v>
      </c>
      <c r="N88" s="162"/>
      <c r="O88" s="161"/>
      <c r="P88" s="162"/>
      <c r="Q88" s="157"/>
      <c r="R88" s="162"/>
      <c r="S88" s="161"/>
      <c r="T88" s="162"/>
      <c r="U88" s="161"/>
      <c r="V88" s="162"/>
      <c r="W88" s="161">
        <v>2</v>
      </c>
      <c r="X88" s="162"/>
      <c r="Y88" s="161"/>
      <c r="Z88" s="167"/>
      <c r="AA88" s="157"/>
      <c r="AB88" s="158"/>
      <c r="AC88" s="157"/>
      <c r="AD88" s="158"/>
      <c r="AE88" s="157">
        <v>4</v>
      </c>
      <c r="AF88" s="121">
        <f t="shared" si="30"/>
        <v>0</v>
      </c>
      <c r="AG88" s="124">
        <f t="shared" si="31"/>
        <v>7</v>
      </c>
      <c r="AH88" s="121">
        <f t="shared" si="32"/>
        <v>7</v>
      </c>
      <c r="AI88" s="167"/>
      <c r="AJ88" s="161"/>
      <c r="AK88" s="167">
        <v>1</v>
      </c>
      <c r="AL88" s="156"/>
      <c r="AM88" s="161"/>
      <c r="AN88" s="167"/>
      <c r="AO88" s="113">
        <f t="shared" si="33"/>
        <v>0</v>
      </c>
    </row>
    <row r="89" spans="2:41" ht="13.5">
      <c r="B89" s="10"/>
      <c r="C89" s="17" t="s">
        <v>142</v>
      </c>
      <c r="D89" s="7"/>
      <c r="E89" s="163">
        <v>4</v>
      </c>
      <c r="F89" s="157"/>
      <c r="G89" s="157">
        <v>40</v>
      </c>
      <c r="H89" s="157">
        <v>50</v>
      </c>
      <c r="I89" s="173">
        <f t="shared" si="29"/>
        <v>90</v>
      </c>
      <c r="J89" s="158">
        <v>43</v>
      </c>
      <c r="K89" s="159">
        <v>47</v>
      </c>
      <c r="L89" s="160"/>
      <c r="M89" s="161">
        <v>1</v>
      </c>
      <c r="N89" s="162"/>
      <c r="O89" s="161"/>
      <c r="P89" s="162"/>
      <c r="Q89" s="157"/>
      <c r="R89" s="162"/>
      <c r="S89" s="161"/>
      <c r="T89" s="162"/>
      <c r="U89" s="161"/>
      <c r="V89" s="162"/>
      <c r="W89" s="161">
        <v>3</v>
      </c>
      <c r="X89" s="162"/>
      <c r="Y89" s="161"/>
      <c r="Z89" s="167"/>
      <c r="AA89" s="157"/>
      <c r="AB89" s="158"/>
      <c r="AC89" s="157"/>
      <c r="AD89" s="158"/>
      <c r="AE89" s="157">
        <v>3</v>
      </c>
      <c r="AF89" s="121">
        <f t="shared" si="30"/>
        <v>0</v>
      </c>
      <c r="AG89" s="124">
        <f t="shared" si="31"/>
        <v>7</v>
      </c>
      <c r="AH89" s="121">
        <f t="shared" si="32"/>
        <v>7</v>
      </c>
      <c r="AI89" s="167"/>
      <c r="AJ89" s="161"/>
      <c r="AK89" s="167">
        <v>1</v>
      </c>
      <c r="AL89" s="156"/>
      <c r="AM89" s="161"/>
      <c r="AN89" s="167"/>
      <c r="AO89" s="113">
        <f t="shared" si="33"/>
        <v>0</v>
      </c>
    </row>
    <row r="90" spans="2:41" ht="13.5">
      <c r="B90" s="10"/>
      <c r="C90" s="17" t="s">
        <v>143</v>
      </c>
      <c r="D90" s="7"/>
      <c r="E90" s="163">
        <v>2</v>
      </c>
      <c r="F90" s="157"/>
      <c r="G90" s="157">
        <v>10</v>
      </c>
      <c r="H90" s="157">
        <v>9</v>
      </c>
      <c r="I90" s="173">
        <f t="shared" si="29"/>
        <v>19</v>
      </c>
      <c r="J90" s="158">
        <v>10</v>
      </c>
      <c r="K90" s="159">
        <v>9</v>
      </c>
      <c r="L90" s="160"/>
      <c r="M90" s="161">
        <v>1</v>
      </c>
      <c r="N90" s="162"/>
      <c r="O90" s="161"/>
      <c r="P90" s="162"/>
      <c r="Q90" s="157"/>
      <c r="R90" s="162"/>
      <c r="S90" s="161"/>
      <c r="T90" s="162"/>
      <c r="U90" s="161"/>
      <c r="V90" s="162"/>
      <c r="W90" s="161">
        <v>2</v>
      </c>
      <c r="X90" s="162"/>
      <c r="Y90" s="161"/>
      <c r="Z90" s="167"/>
      <c r="AA90" s="157"/>
      <c r="AB90" s="158"/>
      <c r="AC90" s="157"/>
      <c r="AD90" s="158"/>
      <c r="AE90" s="157">
        <v>2</v>
      </c>
      <c r="AF90" s="121">
        <f t="shared" si="30"/>
        <v>0</v>
      </c>
      <c r="AG90" s="124">
        <f t="shared" si="31"/>
        <v>5</v>
      </c>
      <c r="AH90" s="121">
        <f t="shared" si="32"/>
        <v>5</v>
      </c>
      <c r="AI90" s="167"/>
      <c r="AJ90" s="161"/>
      <c r="AK90" s="167"/>
      <c r="AL90" s="156"/>
      <c r="AM90" s="161"/>
      <c r="AN90" s="167"/>
      <c r="AO90" s="113">
        <f t="shared" si="33"/>
        <v>0</v>
      </c>
    </row>
    <row r="91" spans="2:41" ht="13.5">
      <c r="B91" s="253" t="s">
        <v>145</v>
      </c>
      <c r="C91" s="17" t="s">
        <v>144</v>
      </c>
      <c r="D91" s="7"/>
      <c r="E91" s="163">
        <v>2</v>
      </c>
      <c r="F91" s="157"/>
      <c r="G91" s="157">
        <v>9</v>
      </c>
      <c r="H91" s="157">
        <v>19</v>
      </c>
      <c r="I91" s="173">
        <f t="shared" si="29"/>
        <v>28</v>
      </c>
      <c r="J91" s="158">
        <v>15</v>
      </c>
      <c r="K91" s="159">
        <v>13</v>
      </c>
      <c r="L91" s="160"/>
      <c r="M91" s="161">
        <v>1</v>
      </c>
      <c r="N91" s="162"/>
      <c r="O91" s="161"/>
      <c r="P91" s="162"/>
      <c r="Q91" s="157"/>
      <c r="R91" s="162"/>
      <c r="S91" s="161"/>
      <c r="T91" s="162"/>
      <c r="U91" s="161"/>
      <c r="V91" s="162"/>
      <c r="W91" s="161">
        <v>3</v>
      </c>
      <c r="X91" s="162"/>
      <c r="Y91" s="161"/>
      <c r="Z91" s="167"/>
      <c r="AA91" s="157"/>
      <c r="AB91" s="158"/>
      <c r="AC91" s="157"/>
      <c r="AD91" s="158"/>
      <c r="AE91" s="157">
        <v>1</v>
      </c>
      <c r="AF91" s="121">
        <f t="shared" si="30"/>
        <v>0</v>
      </c>
      <c r="AG91" s="124">
        <f t="shared" si="31"/>
        <v>5</v>
      </c>
      <c r="AH91" s="121">
        <f t="shared" si="32"/>
        <v>5</v>
      </c>
      <c r="AI91" s="167"/>
      <c r="AJ91" s="161"/>
      <c r="AK91" s="167">
        <v>1</v>
      </c>
      <c r="AL91" s="156"/>
      <c r="AM91" s="161"/>
      <c r="AN91" s="167"/>
      <c r="AO91" s="113">
        <f t="shared" si="33"/>
        <v>0</v>
      </c>
    </row>
    <row r="92" spans="2:41" ht="13.5">
      <c r="B92" s="253"/>
      <c r="C92" s="17" t="s">
        <v>146</v>
      </c>
      <c r="D92" s="7"/>
      <c r="E92" s="163">
        <v>2</v>
      </c>
      <c r="F92" s="157"/>
      <c r="G92" s="157">
        <v>20</v>
      </c>
      <c r="H92" s="157">
        <v>8</v>
      </c>
      <c r="I92" s="173">
        <f t="shared" si="29"/>
        <v>28</v>
      </c>
      <c r="J92" s="158">
        <v>12</v>
      </c>
      <c r="K92" s="159">
        <v>16</v>
      </c>
      <c r="L92" s="160"/>
      <c r="M92" s="161">
        <v>1</v>
      </c>
      <c r="N92" s="162"/>
      <c r="O92" s="161"/>
      <c r="P92" s="162"/>
      <c r="Q92" s="157"/>
      <c r="R92" s="162"/>
      <c r="S92" s="161"/>
      <c r="T92" s="162"/>
      <c r="U92" s="161"/>
      <c r="V92" s="162"/>
      <c r="W92" s="161">
        <v>2</v>
      </c>
      <c r="X92" s="162"/>
      <c r="Y92" s="161"/>
      <c r="Z92" s="167"/>
      <c r="AA92" s="157"/>
      <c r="AB92" s="158"/>
      <c r="AC92" s="157"/>
      <c r="AD92" s="158"/>
      <c r="AE92" s="157">
        <v>3</v>
      </c>
      <c r="AF92" s="121">
        <f t="shared" si="30"/>
        <v>0</v>
      </c>
      <c r="AG92" s="124">
        <f t="shared" si="31"/>
        <v>6</v>
      </c>
      <c r="AH92" s="121">
        <f t="shared" si="32"/>
        <v>6</v>
      </c>
      <c r="AI92" s="167"/>
      <c r="AJ92" s="161">
        <v>1</v>
      </c>
      <c r="AK92" s="167">
        <v>1</v>
      </c>
      <c r="AL92" s="156"/>
      <c r="AM92" s="161"/>
      <c r="AN92" s="167"/>
      <c r="AO92" s="113">
        <f t="shared" si="33"/>
        <v>0</v>
      </c>
    </row>
    <row r="93" spans="2:41" ht="13.5">
      <c r="B93" s="10"/>
      <c r="C93" s="17" t="s">
        <v>147</v>
      </c>
      <c r="D93" s="7"/>
      <c r="E93" s="163">
        <v>4</v>
      </c>
      <c r="F93" s="157"/>
      <c r="G93" s="157">
        <v>36</v>
      </c>
      <c r="H93" s="157">
        <v>37</v>
      </c>
      <c r="I93" s="173">
        <f t="shared" si="29"/>
        <v>73</v>
      </c>
      <c r="J93" s="158">
        <v>38</v>
      </c>
      <c r="K93" s="159">
        <v>35</v>
      </c>
      <c r="L93" s="160"/>
      <c r="M93" s="161">
        <v>1</v>
      </c>
      <c r="N93" s="162"/>
      <c r="O93" s="161"/>
      <c r="P93" s="162"/>
      <c r="Q93" s="157"/>
      <c r="R93" s="162"/>
      <c r="S93" s="161"/>
      <c r="T93" s="162"/>
      <c r="U93" s="161"/>
      <c r="V93" s="162"/>
      <c r="W93" s="161">
        <v>3</v>
      </c>
      <c r="X93" s="162"/>
      <c r="Y93" s="161"/>
      <c r="Z93" s="167"/>
      <c r="AA93" s="157"/>
      <c r="AB93" s="158"/>
      <c r="AC93" s="157"/>
      <c r="AD93" s="158"/>
      <c r="AE93" s="157">
        <v>3</v>
      </c>
      <c r="AF93" s="121">
        <f t="shared" si="30"/>
        <v>0</v>
      </c>
      <c r="AG93" s="124">
        <f t="shared" si="31"/>
        <v>7</v>
      </c>
      <c r="AH93" s="121">
        <f t="shared" si="32"/>
        <v>7</v>
      </c>
      <c r="AI93" s="167"/>
      <c r="AJ93" s="161"/>
      <c r="AK93" s="167">
        <v>1</v>
      </c>
      <c r="AL93" s="156"/>
      <c r="AM93" s="161"/>
      <c r="AN93" s="167"/>
      <c r="AO93" s="113">
        <f t="shared" si="33"/>
        <v>0</v>
      </c>
    </row>
    <row r="94" spans="2:41" ht="13.5">
      <c r="B94" s="10"/>
      <c r="C94" s="17" t="s">
        <v>148</v>
      </c>
      <c r="D94" s="7"/>
      <c r="E94" s="163">
        <v>4</v>
      </c>
      <c r="F94" s="157"/>
      <c r="G94" s="157">
        <v>53</v>
      </c>
      <c r="H94" s="157">
        <v>46</v>
      </c>
      <c r="I94" s="173">
        <f t="shared" si="29"/>
        <v>99</v>
      </c>
      <c r="J94" s="158">
        <v>49</v>
      </c>
      <c r="K94" s="159">
        <v>50</v>
      </c>
      <c r="L94" s="160"/>
      <c r="M94" s="161">
        <v>1</v>
      </c>
      <c r="N94" s="162"/>
      <c r="O94" s="161"/>
      <c r="P94" s="162"/>
      <c r="Q94" s="157"/>
      <c r="R94" s="162"/>
      <c r="S94" s="161"/>
      <c r="T94" s="162"/>
      <c r="U94" s="161"/>
      <c r="V94" s="162"/>
      <c r="W94" s="161">
        <v>3</v>
      </c>
      <c r="X94" s="162"/>
      <c r="Y94" s="161"/>
      <c r="Z94" s="167"/>
      <c r="AA94" s="157"/>
      <c r="AB94" s="158"/>
      <c r="AC94" s="157"/>
      <c r="AD94" s="158"/>
      <c r="AE94" s="157">
        <v>3</v>
      </c>
      <c r="AF94" s="121">
        <f t="shared" si="30"/>
        <v>0</v>
      </c>
      <c r="AG94" s="124">
        <f t="shared" si="31"/>
        <v>7</v>
      </c>
      <c r="AH94" s="121">
        <f t="shared" si="32"/>
        <v>7</v>
      </c>
      <c r="AI94" s="167"/>
      <c r="AJ94" s="161"/>
      <c r="AK94" s="167">
        <v>1</v>
      </c>
      <c r="AL94" s="156"/>
      <c r="AM94" s="161"/>
      <c r="AN94" s="167"/>
      <c r="AO94" s="113">
        <f t="shared" si="33"/>
        <v>0</v>
      </c>
    </row>
    <row r="95" spans="2:41" ht="13.5">
      <c r="B95" s="10"/>
      <c r="C95" s="17" t="s">
        <v>149</v>
      </c>
      <c r="D95" s="7"/>
      <c r="E95" s="163">
        <v>4</v>
      </c>
      <c r="F95" s="157"/>
      <c r="G95" s="157">
        <v>48</v>
      </c>
      <c r="H95" s="157">
        <v>47</v>
      </c>
      <c r="I95" s="173">
        <f t="shared" si="29"/>
        <v>95</v>
      </c>
      <c r="J95" s="158">
        <v>46</v>
      </c>
      <c r="K95" s="159">
        <v>49</v>
      </c>
      <c r="L95" s="160"/>
      <c r="M95" s="161">
        <v>1</v>
      </c>
      <c r="N95" s="162"/>
      <c r="O95" s="161"/>
      <c r="P95" s="162"/>
      <c r="Q95" s="157"/>
      <c r="R95" s="162"/>
      <c r="S95" s="161"/>
      <c r="T95" s="162"/>
      <c r="U95" s="161"/>
      <c r="V95" s="162"/>
      <c r="W95" s="161">
        <v>3</v>
      </c>
      <c r="X95" s="162"/>
      <c r="Y95" s="161"/>
      <c r="Z95" s="167"/>
      <c r="AA95" s="157"/>
      <c r="AB95" s="158"/>
      <c r="AC95" s="157"/>
      <c r="AD95" s="158"/>
      <c r="AE95" s="157">
        <v>3</v>
      </c>
      <c r="AF95" s="121">
        <f t="shared" si="30"/>
        <v>0</v>
      </c>
      <c r="AG95" s="124">
        <f t="shared" si="31"/>
        <v>7</v>
      </c>
      <c r="AH95" s="121">
        <f t="shared" si="32"/>
        <v>7</v>
      </c>
      <c r="AI95" s="167"/>
      <c r="AJ95" s="161"/>
      <c r="AK95" s="167">
        <v>1</v>
      </c>
      <c r="AL95" s="156"/>
      <c r="AM95" s="161"/>
      <c r="AN95" s="167"/>
      <c r="AO95" s="113">
        <f t="shared" si="33"/>
        <v>0</v>
      </c>
    </row>
    <row r="96" spans="2:41" ht="13.5">
      <c r="B96" s="10" t="s">
        <v>66</v>
      </c>
      <c r="C96" s="27" t="s">
        <v>150</v>
      </c>
      <c r="D96" s="7"/>
      <c r="E96" s="163">
        <v>4</v>
      </c>
      <c r="F96" s="157"/>
      <c r="G96" s="157">
        <v>46</v>
      </c>
      <c r="H96" s="157">
        <v>57</v>
      </c>
      <c r="I96" s="173">
        <f t="shared" si="29"/>
        <v>103</v>
      </c>
      <c r="J96" s="158">
        <v>58</v>
      </c>
      <c r="K96" s="159">
        <v>45</v>
      </c>
      <c r="L96" s="160"/>
      <c r="M96" s="161">
        <v>1</v>
      </c>
      <c r="N96" s="162"/>
      <c r="O96" s="161"/>
      <c r="P96" s="162"/>
      <c r="Q96" s="157"/>
      <c r="R96" s="162"/>
      <c r="S96" s="161"/>
      <c r="T96" s="162"/>
      <c r="U96" s="161"/>
      <c r="V96" s="162"/>
      <c r="W96" s="161">
        <v>2</v>
      </c>
      <c r="X96" s="162"/>
      <c r="Y96" s="161"/>
      <c r="Z96" s="167"/>
      <c r="AA96" s="157"/>
      <c r="AB96" s="158"/>
      <c r="AC96" s="157"/>
      <c r="AD96" s="158"/>
      <c r="AE96" s="157">
        <v>4</v>
      </c>
      <c r="AF96" s="121">
        <f t="shared" si="30"/>
        <v>0</v>
      </c>
      <c r="AG96" s="124">
        <f t="shared" si="31"/>
        <v>7</v>
      </c>
      <c r="AH96" s="121">
        <f t="shared" si="32"/>
        <v>7</v>
      </c>
      <c r="AI96" s="167"/>
      <c r="AJ96" s="161"/>
      <c r="AK96" s="167">
        <v>1</v>
      </c>
      <c r="AL96" s="156"/>
      <c r="AM96" s="161"/>
      <c r="AN96" s="167"/>
      <c r="AO96" s="113">
        <f t="shared" si="33"/>
        <v>0</v>
      </c>
    </row>
    <row r="97" spans="2:41" ht="13.5">
      <c r="B97" s="65"/>
      <c r="C97" s="242" t="s">
        <v>358</v>
      </c>
      <c r="D97" s="7"/>
      <c r="E97" s="163">
        <v>2</v>
      </c>
      <c r="F97" s="157"/>
      <c r="G97" s="157">
        <v>18</v>
      </c>
      <c r="H97" s="157">
        <v>20</v>
      </c>
      <c r="I97" s="173">
        <f t="shared" si="29"/>
        <v>38</v>
      </c>
      <c r="J97" s="158">
        <v>18</v>
      </c>
      <c r="K97" s="159">
        <v>20</v>
      </c>
      <c r="L97" s="160"/>
      <c r="M97" s="161">
        <v>1</v>
      </c>
      <c r="N97" s="162"/>
      <c r="O97" s="161"/>
      <c r="P97" s="162"/>
      <c r="Q97" s="157"/>
      <c r="R97" s="162"/>
      <c r="S97" s="161"/>
      <c r="T97" s="162"/>
      <c r="U97" s="161"/>
      <c r="V97" s="162"/>
      <c r="W97" s="161">
        <v>2</v>
      </c>
      <c r="X97" s="162"/>
      <c r="Y97" s="161"/>
      <c r="Z97" s="167"/>
      <c r="AA97" s="157"/>
      <c r="AB97" s="158"/>
      <c r="AC97" s="157"/>
      <c r="AD97" s="158"/>
      <c r="AE97" s="157">
        <v>2</v>
      </c>
      <c r="AF97" s="121">
        <f t="shared" si="30"/>
        <v>0</v>
      </c>
      <c r="AG97" s="124">
        <f t="shared" si="31"/>
        <v>5</v>
      </c>
      <c r="AH97" s="121">
        <f t="shared" si="32"/>
        <v>5</v>
      </c>
      <c r="AI97" s="167"/>
      <c r="AJ97" s="161"/>
      <c r="AK97" s="167">
        <v>1</v>
      </c>
      <c r="AL97" s="156"/>
      <c r="AM97" s="161"/>
      <c r="AN97" s="167"/>
      <c r="AO97" s="113">
        <f t="shared" si="33"/>
        <v>0</v>
      </c>
    </row>
    <row r="98" spans="2:41" ht="13.5">
      <c r="B98" s="65"/>
      <c r="C98" s="17" t="s">
        <v>151</v>
      </c>
      <c r="D98" s="7"/>
      <c r="E98" s="163">
        <v>4</v>
      </c>
      <c r="F98" s="157"/>
      <c r="G98" s="157">
        <v>35</v>
      </c>
      <c r="H98" s="157">
        <v>41</v>
      </c>
      <c r="I98" s="173">
        <f t="shared" si="29"/>
        <v>76</v>
      </c>
      <c r="J98" s="158">
        <v>37</v>
      </c>
      <c r="K98" s="159">
        <v>39</v>
      </c>
      <c r="L98" s="160"/>
      <c r="M98" s="161">
        <v>1</v>
      </c>
      <c r="N98" s="162"/>
      <c r="O98" s="161"/>
      <c r="P98" s="162"/>
      <c r="Q98" s="157"/>
      <c r="R98" s="162"/>
      <c r="S98" s="161"/>
      <c r="T98" s="162"/>
      <c r="U98" s="161"/>
      <c r="V98" s="162"/>
      <c r="W98" s="161">
        <v>2</v>
      </c>
      <c r="X98" s="162"/>
      <c r="Y98" s="161"/>
      <c r="Z98" s="167"/>
      <c r="AA98" s="157"/>
      <c r="AB98" s="158"/>
      <c r="AC98" s="157"/>
      <c r="AD98" s="158"/>
      <c r="AE98" s="157">
        <v>4</v>
      </c>
      <c r="AF98" s="121">
        <f t="shared" si="30"/>
        <v>0</v>
      </c>
      <c r="AG98" s="124">
        <f t="shared" si="31"/>
        <v>7</v>
      </c>
      <c r="AH98" s="121">
        <f t="shared" si="32"/>
        <v>7</v>
      </c>
      <c r="AI98" s="167"/>
      <c r="AJ98" s="161"/>
      <c r="AK98" s="167">
        <v>1</v>
      </c>
      <c r="AL98" s="156"/>
      <c r="AM98" s="161"/>
      <c r="AN98" s="167"/>
      <c r="AO98" s="113">
        <f t="shared" si="33"/>
        <v>0</v>
      </c>
    </row>
    <row r="99" spans="2:41" ht="16.5" customHeight="1" thickBot="1">
      <c r="B99" s="82"/>
      <c r="C99" s="37" t="s">
        <v>30</v>
      </c>
      <c r="D99" s="68"/>
      <c r="E99" s="114">
        <f>SUM(E84:E98)</f>
        <v>45</v>
      </c>
      <c r="F99" s="116">
        <f>SUM(F84:F98)</f>
        <v>0</v>
      </c>
      <c r="G99" s="116">
        <f>SUM(G84:G98)</f>
        <v>437</v>
      </c>
      <c r="H99" s="116">
        <f aca="true" t="shared" si="34" ref="H99:Q99">SUM(H84:H98)</f>
        <v>473</v>
      </c>
      <c r="I99" s="191">
        <f t="shared" si="34"/>
        <v>910</v>
      </c>
      <c r="J99" s="117">
        <f t="shared" si="34"/>
        <v>466</v>
      </c>
      <c r="K99" s="118">
        <f t="shared" si="34"/>
        <v>444</v>
      </c>
      <c r="L99" s="117">
        <f t="shared" si="34"/>
        <v>0</v>
      </c>
      <c r="M99" s="116">
        <f t="shared" si="34"/>
        <v>15</v>
      </c>
      <c r="N99" s="117">
        <f>SUM(N84:N98)</f>
        <v>0</v>
      </c>
      <c r="O99" s="116">
        <f>SUM(O84:O98)</f>
        <v>0</v>
      </c>
      <c r="P99" s="117">
        <f t="shared" si="34"/>
        <v>0</v>
      </c>
      <c r="Q99" s="116">
        <f t="shared" si="34"/>
        <v>0</v>
      </c>
      <c r="R99" s="117">
        <f>SUM(R84:R98)</f>
        <v>0</v>
      </c>
      <c r="S99" s="116">
        <f>SUM(S84:S98)</f>
        <v>0</v>
      </c>
      <c r="T99" s="117">
        <f>SUM(T84:T98)</f>
        <v>0</v>
      </c>
      <c r="U99" s="116">
        <f>SUM(U84:U98)</f>
        <v>0</v>
      </c>
      <c r="V99" s="128">
        <f aca="true" t="shared" si="35" ref="V99:AM99">SUM(V84:V98)</f>
        <v>0</v>
      </c>
      <c r="W99" s="116">
        <f t="shared" si="35"/>
        <v>36</v>
      </c>
      <c r="X99" s="117">
        <f t="shared" si="35"/>
        <v>0</v>
      </c>
      <c r="Y99" s="116">
        <f t="shared" si="35"/>
        <v>0</v>
      </c>
      <c r="Z99" s="116">
        <f t="shared" si="35"/>
        <v>0</v>
      </c>
      <c r="AA99" s="116">
        <f t="shared" si="35"/>
        <v>0</v>
      </c>
      <c r="AB99" s="117">
        <f t="shared" si="35"/>
        <v>0</v>
      </c>
      <c r="AC99" s="116">
        <f t="shared" si="35"/>
        <v>0</v>
      </c>
      <c r="AD99" s="117">
        <f>SUM(AD84:AD98)</f>
        <v>0</v>
      </c>
      <c r="AE99" s="116">
        <f>SUM(AE84:AE98)</f>
        <v>40</v>
      </c>
      <c r="AF99" s="117">
        <f t="shared" si="35"/>
        <v>0</v>
      </c>
      <c r="AG99" s="116">
        <f t="shared" si="35"/>
        <v>91</v>
      </c>
      <c r="AH99" s="116">
        <f t="shared" si="35"/>
        <v>91</v>
      </c>
      <c r="AI99" s="116">
        <f t="shared" si="35"/>
        <v>0</v>
      </c>
      <c r="AJ99" s="116">
        <f t="shared" si="35"/>
        <v>1</v>
      </c>
      <c r="AK99" s="116">
        <f t="shared" si="35"/>
        <v>13</v>
      </c>
      <c r="AL99" s="118">
        <f t="shared" si="35"/>
        <v>0</v>
      </c>
      <c r="AM99" s="116">
        <f t="shared" si="35"/>
        <v>0</v>
      </c>
      <c r="AN99" s="116">
        <f>SUM(AN84:AN98)</f>
        <v>0</v>
      </c>
      <c r="AO99" s="118">
        <f>SUM(AO84:AO98)</f>
        <v>0</v>
      </c>
    </row>
    <row r="100" spans="2:41" ht="13.5" customHeight="1">
      <c r="B100" s="65"/>
      <c r="C100" s="17" t="s">
        <v>152</v>
      </c>
      <c r="D100" s="83"/>
      <c r="E100" s="169">
        <v>1</v>
      </c>
      <c r="F100" s="157"/>
      <c r="G100" s="157">
        <v>0</v>
      </c>
      <c r="H100" s="157">
        <v>6</v>
      </c>
      <c r="I100" s="173">
        <f aca="true" t="shared" si="36" ref="I100:I105">SUM(F100:H100)</f>
        <v>6</v>
      </c>
      <c r="J100" s="158">
        <v>2</v>
      </c>
      <c r="K100" s="159">
        <v>4</v>
      </c>
      <c r="L100" s="160"/>
      <c r="M100" s="161">
        <v>1</v>
      </c>
      <c r="N100" s="162"/>
      <c r="O100" s="161"/>
      <c r="P100" s="162"/>
      <c r="Q100" s="157"/>
      <c r="R100" s="162"/>
      <c r="S100" s="161"/>
      <c r="T100" s="162"/>
      <c r="U100" s="161"/>
      <c r="V100" s="162"/>
      <c r="W100" s="161">
        <v>1</v>
      </c>
      <c r="X100" s="162"/>
      <c r="Y100" s="161"/>
      <c r="Z100" s="167"/>
      <c r="AA100" s="157"/>
      <c r="AB100" s="158"/>
      <c r="AC100" s="157"/>
      <c r="AD100" s="158"/>
      <c r="AE100" s="157">
        <v>1</v>
      </c>
      <c r="AF100" s="121">
        <f aca="true" t="shared" si="37" ref="AF100:AF105">AD100+AB100+X100+V100+P100+L100+N100+R100+T100</f>
        <v>0</v>
      </c>
      <c r="AG100" s="124">
        <f aca="true" t="shared" si="38" ref="AG100:AG105">M100+Q100+W100+Y100+Z100+AA100+AC100+AE100+U100+S100+O100</f>
        <v>3</v>
      </c>
      <c r="AH100" s="121">
        <f aca="true" t="shared" si="39" ref="AH100:AH105">AF100+AG100</f>
        <v>3</v>
      </c>
      <c r="AI100" s="167"/>
      <c r="AJ100" s="161"/>
      <c r="AK100" s="167"/>
      <c r="AL100" s="156"/>
      <c r="AM100" s="161"/>
      <c r="AN100" s="167"/>
      <c r="AO100" s="113">
        <f aca="true" t="shared" si="40" ref="AO100:AO105">AM100+AN100</f>
        <v>0</v>
      </c>
    </row>
    <row r="101" spans="2:41" ht="13.5" customHeight="1">
      <c r="B101" s="10" t="s">
        <v>153</v>
      </c>
      <c r="C101" s="17" t="s">
        <v>154</v>
      </c>
      <c r="D101" s="7"/>
      <c r="E101" s="163">
        <v>2</v>
      </c>
      <c r="F101" s="164"/>
      <c r="G101" s="157">
        <v>13</v>
      </c>
      <c r="H101" s="157">
        <v>21</v>
      </c>
      <c r="I101" s="173">
        <f t="shared" si="36"/>
        <v>34</v>
      </c>
      <c r="J101" s="165">
        <v>24</v>
      </c>
      <c r="K101" s="166">
        <v>10</v>
      </c>
      <c r="L101" s="160"/>
      <c r="M101" s="161">
        <v>1</v>
      </c>
      <c r="N101" s="162"/>
      <c r="O101" s="161"/>
      <c r="P101" s="162"/>
      <c r="Q101" s="157"/>
      <c r="R101" s="162"/>
      <c r="S101" s="161"/>
      <c r="T101" s="162"/>
      <c r="U101" s="161"/>
      <c r="V101" s="162"/>
      <c r="W101" s="168">
        <v>2</v>
      </c>
      <c r="X101" s="162"/>
      <c r="Y101" s="161"/>
      <c r="Z101" s="167"/>
      <c r="AA101" s="157"/>
      <c r="AB101" s="158"/>
      <c r="AC101" s="157"/>
      <c r="AD101" s="158"/>
      <c r="AE101" s="157">
        <v>1</v>
      </c>
      <c r="AF101" s="121">
        <f t="shared" si="37"/>
        <v>0</v>
      </c>
      <c r="AG101" s="124">
        <f t="shared" si="38"/>
        <v>4</v>
      </c>
      <c r="AH101" s="121">
        <f t="shared" si="39"/>
        <v>4</v>
      </c>
      <c r="AI101" s="167"/>
      <c r="AJ101" s="161"/>
      <c r="AK101" s="167"/>
      <c r="AL101" s="156"/>
      <c r="AM101" s="161"/>
      <c r="AN101" s="167">
        <v>1</v>
      </c>
      <c r="AO101" s="113">
        <f t="shared" si="40"/>
        <v>1</v>
      </c>
    </row>
    <row r="102" spans="2:41" ht="13.5" customHeight="1">
      <c r="B102" s="10"/>
      <c r="C102" s="17" t="s">
        <v>155</v>
      </c>
      <c r="D102" s="7"/>
      <c r="E102" s="163">
        <v>3</v>
      </c>
      <c r="F102" s="157">
        <v>26</v>
      </c>
      <c r="G102" s="157">
        <v>22</v>
      </c>
      <c r="H102" s="157">
        <v>10</v>
      </c>
      <c r="I102" s="173">
        <f t="shared" si="36"/>
        <v>58</v>
      </c>
      <c r="J102" s="158">
        <v>30</v>
      </c>
      <c r="K102" s="159">
        <v>28</v>
      </c>
      <c r="L102" s="160"/>
      <c r="M102" s="161"/>
      <c r="N102" s="162"/>
      <c r="O102" s="161"/>
      <c r="P102" s="162"/>
      <c r="Q102" s="157"/>
      <c r="R102" s="162"/>
      <c r="S102" s="161"/>
      <c r="T102" s="162"/>
      <c r="U102" s="161"/>
      <c r="V102" s="162"/>
      <c r="W102" s="161">
        <v>2</v>
      </c>
      <c r="X102" s="162"/>
      <c r="Y102" s="161"/>
      <c r="Z102" s="167"/>
      <c r="AA102" s="157"/>
      <c r="AB102" s="158"/>
      <c r="AC102" s="157"/>
      <c r="AD102" s="158"/>
      <c r="AE102" s="157">
        <v>4</v>
      </c>
      <c r="AF102" s="121">
        <f t="shared" si="37"/>
        <v>0</v>
      </c>
      <c r="AG102" s="124">
        <f t="shared" si="38"/>
        <v>6</v>
      </c>
      <c r="AH102" s="121">
        <f t="shared" si="39"/>
        <v>6</v>
      </c>
      <c r="AI102" s="167"/>
      <c r="AJ102" s="161">
        <v>1</v>
      </c>
      <c r="AK102" s="167">
        <v>1</v>
      </c>
      <c r="AL102" s="156"/>
      <c r="AM102" s="161"/>
      <c r="AN102" s="167">
        <v>1</v>
      </c>
      <c r="AO102" s="113">
        <f t="shared" si="40"/>
        <v>1</v>
      </c>
    </row>
    <row r="103" spans="2:41" ht="13.5" customHeight="1">
      <c r="B103" s="10" t="s">
        <v>156</v>
      </c>
      <c r="C103" s="17" t="s">
        <v>157</v>
      </c>
      <c r="D103" s="7"/>
      <c r="E103" s="163">
        <v>2</v>
      </c>
      <c r="F103" s="157"/>
      <c r="G103" s="157">
        <v>27</v>
      </c>
      <c r="H103" s="157">
        <v>24</v>
      </c>
      <c r="I103" s="173">
        <f t="shared" si="36"/>
        <v>51</v>
      </c>
      <c r="J103" s="158">
        <v>32</v>
      </c>
      <c r="K103" s="159">
        <v>19</v>
      </c>
      <c r="L103" s="160"/>
      <c r="M103" s="161">
        <v>1</v>
      </c>
      <c r="N103" s="162"/>
      <c r="O103" s="161"/>
      <c r="P103" s="162"/>
      <c r="Q103" s="157"/>
      <c r="R103" s="162"/>
      <c r="S103" s="161"/>
      <c r="T103" s="162"/>
      <c r="U103" s="161"/>
      <c r="V103" s="162"/>
      <c r="W103" s="161">
        <v>2</v>
      </c>
      <c r="X103" s="162"/>
      <c r="Y103" s="161"/>
      <c r="Z103" s="167"/>
      <c r="AA103" s="157"/>
      <c r="AB103" s="158"/>
      <c r="AC103" s="157"/>
      <c r="AD103" s="158"/>
      <c r="AE103" s="157">
        <v>1</v>
      </c>
      <c r="AF103" s="121">
        <f t="shared" si="37"/>
        <v>0</v>
      </c>
      <c r="AG103" s="124">
        <f t="shared" si="38"/>
        <v>4</v>
      </c>
      <c r="AH103" s="121">
        <f t="shared" si="39"/>
        <v>4</v>
      </c>
      <c r="AI103" s="167"/>
      <c r="AJ103" s="161"/>
      <c r="AK103" s="167"/>
      <c r="AL103" s="156"/>
      <c r="AM103" s="161"/>
      <c r="AN103" s="167">
        <v>1</v>
      </c>
      <c r="AO103" s="113">
        <f t="shared" si="40"/>
        <v>1</v>
      </c>
    </row>
    <row r="104" spans="2:41" ht="13.5" customHeight="1">
      <c r="B104" s="10"/>
      <c r="C104" s="17" t="s">
        <v>158</v>
      </c>
      <c r="D104" s="7"/>
      <c r="E104" s="163">
        <v>4</v>
      </c>
      <c r="F104" s="157"/>
      <c r="G104" s="157">
        <v>53</v>
      </c>
      <c r="H104" s="157">
        <v>36</v>
      </c>
      <c r="I104" s="173">
        <f t="shared" si="36"/>
        <v>89</v>
      </c>
      <c r="J104" s="158">
        <v>40</v>
      </c>
      <c r="K104" s="159">
        <v>49</v>
      </c>
      <c r="L104" s="160"/>
      <c r="M104" s="161">
        <v>1</v>
      </c>
      <c r="N104" s="162"/>
      <c r="O104" s="161"/>
      <c r="P104" s="162"/>
      <c r="Q104" s="157"/>
      <c r="R104" s="162"/>
      <c r="S104" s="161"/>
      <c r="T104" s="162"/>
      <c r="U104" s="161"/>
      <c r="V104" s="162"/>
      <c r="W104" s="161">
        <v>3</v>
      </c>
      <c r="X104" s="162"/>
      <c r="Y104" s="161"/>
      <c r="Z104" s="167"/>
      <c r="AA104" s="157"/>
      <c r="AB104" s="158"/>
      <c r="AC104" s="157"/>
      <c r="AD104" s="158"/>
      <c r="AE104" s="157">
        <v>4</v>
      </c>
      <c r="AF104" s="121">
        <f t="shared" si="37"/>
        <v>0</v>
      </c>
      <c r="AG104" s="124">
        <f t="shared" si="38"/>
        <v>8</v>
      </c>
      <c r="AH104" s="121">
        <f t="shared" si="39"/>
        <v>8</v>
      </c>
      <c r="AI104" s="167">
        <v>1</v>
      </c>
      <c r="AJ104" s="161">
        <v>1</v>
      </c>
      <c r="AK104" s="167"/>
      <c r="AL104" s="156"/>
      <c r="AM104" s="161"/>
      <c r="AN104" s="167">
        <v>1</v>
      </c>
      <c r="AO104" s="113">
        <f t="shared" si="40"/>
        <v>1</v>
      </c>
    </row>
    <row r="105" spans="2:41" ht="13.5" customHeight="1">
      <c r="B105" s="10" t="s">
        <v>66</v>
      </c>
      <c r="C105" s="17" t="s">
        <v>311</v>
      </c>
      <c r="D105" s="7"/>
      <c r="E105" s="163">
        <v>2</v>
      </c>
      <c r="F105" s="157"/>
      <c r="G105" s="157">
        <v>23</v>
      </c>
      <c r="H105" s="157">
        <v>24</v>
      </c>
      <c r="I105" s="173">
        <f t="shared" si="36"/>
        <v>47</v>
      </c>
      <c r="J105" s="158">
        <v>27</v>
      </c>
      <c r="K105" s="159">
        <v>20</v>
      </c>
      <c r="L105" s="160"/>
      <c r="M105" s="161">
        <v>1</v>
      </c>
      <c r="N105" s="162"/>
      <c r="O105" s="161"/>
      <c r="P105" s="162"/>
      <c r="Q105" s="157"/>
      <c r="R105" s="162"/>
      <c r="S105" s="161"/>
      <c r="T105" s="162"/>
      <c r="U105" s="161"/>
      <c r="V105" s="162"/>
      <c r="W105" s="161">
        <v>2</v>
      </c>
      <c r="X105" s="162"/>
      <c r="Y105" s="161"/>
      <c r="Z105" s="167"/>
      <c r="AA105" s="157"/>
      <c r="AB105" s="158"/>
      <c r="AC105" s="157"/>
      <c r="AD105" s="158"/>
      <c r="AE105" s="157">
        <v>1</v>
      </c>
      <c r="AF105" s="121">
        <f t="shared" si="37"/>
        <v>0</v>
      </c>
      <c r="AG105" s="124">
        <f t="shared" si="38"/>
        <v>4</v>
      </c>
      <c r="AH105" s="121">
        <f t="shared" si="39"/>
        <v>4</v>
      </c>
      <c r="AI105" s="167"/>
      <c r="AJ105" s="161"/>
      <c r="AK105" s="167"/>
      <c r="AL105" s="156"/>
      <c r="AM105" s="161"/>
      <c r="AN105" s="167">
        <v>1</v>
      </c>
      <c r="AO105" s="113">
        <f t="shared" si="40"/>
        <v>1</v>
      </c>
    </row>
    <row r="106" spans="2:41" ht="16.5" customHeight="1" thickBot="1">
      <c r="B106" s="66"/>
      <c r="C106" s="37" t="s">
        <v>30</v>
      </c>
      <c r="D106" s="68"/>
      <c r="E106" s="114">
        <f aca="true" t="shared" si="41" ref="E106:M106">SUM(E100:E105)</f>
        <v>14</v>
      </c>
      <c r="F106" s="116">
        <f t="shared" si="41"/>
        <v>26</v>
      </c>
      <c r="G106" s="116">
        <f t="shared" si="41"/>
        <v>138</v>
      </c>
      <c r="H106" s="116">
        <f t="shared" si="41"/>
        <v>121</v>
      </c>
      <c r="I106" s="191">
        <f t="shared" si="41"/>
        <v>285</v>
      </c>
      <c r="J106" s="117">
        <f t="shared" si="41"/>
        <v>155</v>
      </c>
      <c r="K106" s="118">
        <f t="shared" si="41"/>
        <v>130</v>
      </c>
      <c r="L106" s="117">
        <f t="shared" si="41"/>
        <v>0</v>
      </c>
      <c r="M106" s="116">
        <f t="shared" si="41"/>
        <v>5</v>
      </c>
      <c r="N106" s="117">
        <f>SUM(N100:N105)</f>
        <v>0</v>
      </c>
      <c r="O106" s="116">
        <f>SUM(O100:O105)</f>
        <v>0</v>
      </c>
      <c r="P106" s="117">
        <f aca="true" t="shared" si="42" ref="P106:AJ106">SUM(P100:P105)</f>
        <v>0</v>
      </c>
      <c r="Q106" s="116">
        <f t="shared" si="42"/>
        <v>0</v>
      </c>
      <c r="R106" s="117">
        <f>SUM(R100:R105)</f>
        <v>0</v>
      </c>
      <c r="S106" s="116">
        <f>SUM(S100:S105)</f>
        <v>0</v>
      </c>
      <c r="T106" s="117">
        <f>SUM(T100:T105)</f>
        <v>0</v>
      </c>
      <c r="U106" s="116">
        <f>SUM(U100:U105)</f>
        <v>0</v>
      </c>
      <c r="V106" s="117">
        <f t="shared" si="42"/>
        <v>0</v>
      </c>
      <c r="W106" s="116">
        <f t="shared" si="42"/>
        <v>12</v>
      </c>
      <c r="X106" s="117">
        <f t="shared" si="42"/>
        <v>0</v>
      </c>
      <c r="Y106" s="116">
        <f t="shared" si="42"/>
        <v>0</v>
      </c>
      <c r="Z106" s="116">
        <f t="shared" si="42"/>
        <v>0</v>
      </c>
      <c r="AA106" s="116">
        <f t="shared" si="42"/>
        <v>0</v>
      </c>
      <c r="AB106" s="117">
        <f t="shared" si="42"/>
        <v>0</v>
      </c>
      <c r="AC106" s="116">
        <f t="shared" si="42"/>
        <v>0</v>
      </c>
      <c r="AD106" s="117">
        <f>SUM(AD100:AD105)</f>
        <v>0</v>
      </c>
      <c r="AE106" s="116">
        <f>SUM(AE100:AE105)</f>
        <v>12</v>
      </c>
      <c r="AF106" s="117">
        <f t="shared" si="42"/>
        <v>0</v>
      </c>
      <c r="AG106" s="116">
        <f t="shared" si="42"/>
        <v>29</v>
      </c>
      <c r="AH106" s="116">
        <f t="shared" si="42"/>
        <v>29</v>
      </c>
      <c r="AI106" s="116">
        <f t="shared" si="42"/>
        <v>1</v>
      </c>
      <c r="AJ106" s="116">
        <f t="shared" si="42"/>
        <v>2</v>
      </c>
      <c r="AK106" s="116">
        <f>SUM(AK100:AK105)</f>
        <v>1</v>
      </c>
      <c r="AL106" s="118">
        <f>SUM(AL100:AL105)</f>
        <v>0</v>
      </c>
      <c r="AM106" s="116">
        <f>SUM(AM100:AM105)</f>
        <v>0</v>
      </c>
      <c r="AN106" s="116">
        <f>SUM(AN100:AN105)</f>
        <v>5</v>
      </c>
      <c r="AO106" s="118">
        <f>SUM(AO100:AO105)</f>
        <v>5</v>
      </c>
    </row>
    <row r="107" spans="2:41" ht="13.5" customHeight="1">
      <c r="B107" s="10" t="s">
        <v>159</v>
      </c>
      <c r="C107" s="17" t="s">
        <v>161</v>
      </c>
      <c r="D107" s="7"/>
      <c r="E107" s="163">
        <v>5</v>
      </c>
      <c r="F107" s="157">
        <v>21</v>
      </c>
      <c r="G107" s="157">
        <v>41</v>
      </c>
      <c r="H107" s="157">
        <v>29</v>
      </c>
      <c r="I107" s="173">
        <f>SUM(F107:H107)</f>
        <v>91</v>
      </c>
      <c r="J107" s="158">
        <v>46</v>
      </c>
      <c r="K107" s="159">
        <v>45</v>
      </c>
      <c r="L107" s="160"/>
      <c r="M107" s="161">
        <v>1</v>
      </c>
      <c r="N107" s="162"/>
      <c r="O107" s="161"/>
      <c r="P107" s="162"/>
      <c r="Q107" s="157">
        <v>1</v>
      </c>
      <c r="R107" s="162"/>
      <c r="S107" s="161"/>
      <c r="T107" s="162"/>
      <c r="U107" s="161"/>
      <c r="V107" s="162"/>
      <c r="W107" s="161">
        <v>4</v>
      </c>
      <c r="X107" s="162"/>
      <c r="Y107" s="161"/>
      <c r="Z107" s="167"/>
      <c r="AA107" s="157"/>
      <c r="AB107" s="158"/>
      <c r="AC107" s="157"/>
      <c r="AD107" s="158"/>
      <c r="AE107" s="157">
        <v>3</v>
      </c>
      <c r="AF107" s="121">
        <f>AD107+AB107+X107+V107+P107+L107+N107+R107+T107</f>
        <v>0</v>
      </c>
      <c r="AG107" s="124">
        <f>M107+Q107+W107+Y107+Z107+AA107+AC107+AE107+U107+S107+O107</f>
        <v>9</v>
      </c>
      <c r="AH107" s="124">
        <f>AF107+AG107</f>
        <v>9</v>
      </c>
      <c r="AI107" s="167"/>
      <c r="AJ107" s="161"/>
      <c r="AK107" s="167"/>
      <c r="AL107" s="156"/>
      <c r="AM107" s="161">
        <v>1</v>
      </c>
      <c r="AN107" s="167">
        <v>3</v>
      </c>
      <c r="AO107" s="113">
        <f>AM107+AN107</f>
        <v>4</v>
      </c>
    </row>
    <row r="108" spans="2:41" ht="13.5" customHeight="1">
      <c r="B108" s="253" t="s">
        <v>160</v>
      </c>
      <c r="C108" s="17" t="s">
        <v>254</v>
      </c>
      <c r="D108" s="7"/>
      <c r="E108" s="163">
        <v>3</v>
      </c>
      <c r="F108" s="157">
        <v>4</v>
      </c>
      <c r="G108" s="157">
        <v>5</v>
      </c>
      <c r="H108" s="157">
        <v>6</v>
      </c>
      <c r="I108" s="173">
        <f>SUM(F108:H108)</f>
        <v>15</v>
      </c>
      <c r="J108" s="158">
        <v>5</v>
      </c>
      <c r="K108" s="159">
        <v>10</v>
      </c>
      <c r="L108" s="160"/>
      <c r="M108" s="161">
        <v>1</v>
      </c>
      <c r="N108" s="162"/>
      <c r="O108" s="161"/>
      <c r="P108" s="162"/>
      <c r="Q108" s="157"/>
      <c r="R108" s="162"/>
      <c r="S108" s="161"/>
      <c r="T108" s="162"/>
      <c r="U108" s="161"/>
      <c r="V108" s="162"/>
      <c r="W108" s="161">
        <v>2</v>
      </c>
      <c r="X108" s="162"/>
      <c r="Y108" s="161"/>
      <c r="Z108" s="167"/>
      <c r="AA108" s="157"/>
      <c r="AB108" s="158"/>
      <c r="AC108" s="157"/>
      <c r="AD108" s="158"/>
      <c r="AE108" s="157">
        <v>1</v>
      </c>
      <c r="AF108" s="121">
        <f>AD108+AB108+X108+V108+P108+L108+N108+R108+T108</f>
        <v>0</v>
      </c>
      <c r="AG108" s="124">
        <f>M108+Q108+W108+Y108+Z108+AA108+AC108+AE108+U108+S108+O108</f>
        <v>4</v>
      </c>
      <c r="AH108" s="121">
        <f>AF108+AG108</f>
        <v>4</v>
      </c>
      <c r="AI108" s="167"/>
      <c r="AJ108" s="161"/>
      <c r="AK108" s="167">
        <v>1</v>
      </c>
      <c r="AL108" s="156"/>
      <c r="AM108" s="161"/>
      <c r="AN108" s="167"/>
      <c r="AO108" s="113">
        <f>AM108+AN108</f>
        <v>0</v>
      </c>
    </row>
    <row r="109" spans="2:41" ht="13.5" customHeight="1">
      <c r="B109" s="253"/>
      <c r="C109" s="17" t="s">
        <v>255</v>
      </c>
      <c r="D109" s="7"/>
      <c r="E109" s="163">
        <v>3</v>
      </c>
      <c r="F109" s="157">
        <v>6</v>
      </c>
      <c r="G109" s="157">
        <v>5</v>
      </c>
      <c r="H109" s="157">
        <v>7</v>
      </c>
      <c r="I109" s="173">
        <f>SUM(F109:H109)</f>
        <v>18</v>
      </c>
      <c r="J109" s="158">
        <v>9</v>
      </c>
      <c r="K109" s="159">
        <v>9</v>
      </c>
      <c r="L109" s="160"/>
      <c r="M109" s="161">
        <v>1</v>
      </c>
      <c r="N109" s="162"/>
      <c r="O109" s="161"/>
      <c r="P109" s="162"/>
      <c r="Q109" s="157"/>
      <c r="R109" s="162"/>
      <c r="S109" s="161"/>
      <c r="T109" s="162"/>
      <c r="U109" s="161"/>
      <c r="V109" s="162"/>
      <c r="W109" s="161">
        <v>3</v>
      </c>
      <c r="X109" s="162"/>
      <c r="Y109" s="161"/>
      <c r="Z109" s="167"/>
      <c r="AA109" s="157"/>
      <c r="AB109" s="158"/>
      <c r="AC109" s="157"/>
      <c r="AD109" s="158"/>
      <c r="AE109" s="157">
        <v>3</v>
      </c>
      <c r="AF109" s="121">
        <f>AD109+AB109+X109+V109+P109+L109+N109+R109+T109</f>
        <v>0</v>
      </c>
      <c r="AG109" s="124">
        <f>M109+Q109+W109+Y109+Z109+AA109+AC109+AE109+U109+S109+O109</f>
        <v>7</v>
      </c>
      <c r="AH109" s="121">
        <f>AF109+AG109</f>
        <v>7</v>
      </c>
      <c r="AI109" s="167"/>
      <c r="AJ109" s="161">
        <v>1</v>
      </c>
      <c r="AK109" s="167">
        <v>1</v>
      </c>
      <c r="AL109" s="156"/>
      <c r="AM109" s="161"/>
      <c r="AN109" s="167"/>
      <c r="AO109" s="113">
        <f>AM109+AN109</f>
        <v>0</v>
      </c>
    </row>
    <row r="110" spans="2:41" ht="13.5" customHeight="1" thickBot="1">
      <c r="B110" s="100" t="s">
        <v>315</v>
      </c>
      <c r="C110" s="37" t="s">
        <v>316</v>
      </c>
      <c r="D110" s="68"/>
      <c r="E110" s="114">
        <f aca="true" t="shared" si="43" ref="E110:AO110">SUM(E107:E109)</f>
        <v>11</v>
      </c>
      <c r="F110" s="116">
        <f t="shared" si="43"/>
        <v>31</v>
      </c>
      <c r="G110" s="116">
        <f t="shared" si="43"/>
        <v>51</v>
      </c>
      <c r="H110" s="116">
        <f t="shared" si="43"/>
        <v>42</v>
      </c>
      <c r="I110" s="191">
        <f t="shared" si="43"/>
        <v>124</v>
      </c>
      <c r="J110" s="117">
        <f t="shared" si="43"/>
        <v>60</v>
      </c>
      <c r="K110" s="125">
        <f t="shared" si="43"/>
        <v>64</v>
      </c>
      <c r="L110" s="126">
        <f t="shared" si="43"/>
        <v>0</v>
      </c>
      <c r="M110" s="127">
        <f t="shared" si="43"/>
        <v>3</v>
      </c>
      <c r="N110" s="128">
        <f>SUM(N107:N109)</f>
        <v>0</v>
      </c>
      <c r="O110" s="127">
        <f>SUM(O107:O109)</f>
        <v>0</v>
      </c>
      <c r="P110" s="128">
        <f t="shared" si="43"/>
        <v>0</v>
      </c>
      <c r="Q110" s="116">
        <f t="shared" si="43"/>
        <v>1</v>
      </c>
      <c r="R110" s="128">
        <f>SUM(R107:R109)</f>
        <v>0</v>
      </c>
      <c r="S110" s="127">
        <f>SUM(S107:S109)</f>
        <v>0</v>
      </c>
      <c r="T110" s="128">
        <f>SUM(T107:T109)</f>
        <v>0</v>
      </c>
      <c r="U110" s="127">
        <f>SUM(U107:U109)</f>
        <v>0</v>
      </c>
      <c r="V110" s="128">
        <f t="shared" si="43"/>
        <v>0</v>
      </c>
      <c r="W110" s="127">
        <f t="shared" si="43"/>
        <v>9</v>
      </c>
      <c r="X110" s="128">
        <f t="shared" si="43"/>
        <v>0</v>
      </c>
      <c r="Y110" s="127">
        <f t="shared" si="43"/>
        <v>0</v>
      </c>
      <c r="Z110" s="130">
        <f t="shared" si="43"/>
        <v>0</v>
      </c>
      <c r="AA110" s="116">
        <f t="shared" si="43"/>
        <v>0</v>
      </c>
      <c r="AB110" s="117">
        <f t="shared" si="43"/>
        <v>0</v>
      </c>
      <c r="AC110" s="116">
        <f t="shared" si="43"/>
        <v>0</v>
      </c>
      <c r="AD110" s="117">
        <f t="shared" si="43"/>
        <v>0</v>
      </c>
      <c r="AE110" s="116">
        <f t="shared" si="43"/>
        <v>7</v>
      </c>
      <c r="AF110" s="127">
        <f t="shared" si="43"/>
        <v>0</v>
      </c>
      <c r="AG110" s="131">
        <f t="shared" si="43"/>
        <v>20</v>
      </c>
      <c r="AH110" s="127">
        <f t="shared" si="43"/>
        <v>20</v>
      </c>
      <c r="AI110" s="130">
        <f t="shared" si="43"/>
        <v>0</v>
      </c>
      <c r="AJ110" s="127">
        <f t="shared" si="43"/>
        <v>1</v>
      </c>
      <c r="AK110" s="130">
        <f t="shared" si="43"/>
        <v>2</v>
      </c>
      <c r="AL110" s="118">
        <f t="shared" si="43"/>
        <v>0</v>
      </c>
      <c r="AM110" s="127">
        <f t="shared" si="43"/>
        <v>1</v>
      </c>
      <c r="AN110" s="130">
        <f t="shared" si="43"/>
        <v>3</v>
      </c>
      <c r="AO110" s="118">
        <f t="shared" si="43"/>
        <v>4</v>
      </c>
    </row>
    <row r="111" spans="2:41" ht="13.5" customHeight="1">
      <c r="B111" s="10" t="s">
        <v>162</v>
      </c>
      <c r="C111" s="17" t="s">
        <v>163</v>
      </c>
      <c r="D111" s="7"/>
      <c r="E111" s="163">
        <v>4</v>
      </c>
      <c r="F111" s="157"/>
      <c r="G111" s="157">
        <v>20</v>
      </c>
      <c r="H111" s="157">
        <v>18</v>
      </c>
      <c r="I111" s="173">
        <f>SUM(F111:H111)</f>
        <v>38</v>
      </c>
      <c r="J111" s="158">
        <v>21</v>
      </c>
      <c r="K111" s="159">
        <v>17</v>
      </c>
      <c r="L111" s="160"/>
      <c r="M111" s="161">
        <v>1</v>
      </c>
      <c r="N111" s="162"/>
      <c r="O111" s="161"/>
      <c r="P111" s="162"/>
      <c r="Q111" s="157"/>
      <c r="R111" s="162"/>
      <c r="S111" s="161"/>
      <c r="T111" s="162"/>
      <c r="U111" s="161"/>
      <c r="V111" s="162"/>
      <c r="W111" s="161">
        <v>2</v>
      </c>
      <c r="X111" s="162"/>
      <c r="Y111" s="161"/>
      <c r="Z111" s="167"/>
      <c r="AA111" s="157"/>
      <c r="AB111" s="158"/>
      <c r="AC111" s="157"/>
      <c r="AD111" s="158"/>
      <c r="AE111" s="157"/>
      <c r="AF111" s="121">
        <f>AD111+AB111+X111+V111+P111+L111+N111+R111+T111</f>
        <v>0</v>
      </c>
      <c r="AG111" s="124">
        <f aca="true" t="shared" si="44" ref="AG111:AG146">M111+Q111+W111+Y111+Z111+AA111+AC111+AE111+U111+S111+O111</f>
        <v>3</v>
      </c>
      <c r="AH111" s="121">
        <f>AF111+AG111</f>
        <v>3</v>
      </c>
      <c r="AI111" s="167"/>
      <c r="AJ111" s="161"/>
      <c r="AK111" s="167"/>
      <c r="AL111" s="156"/>
      <c r="AM111" s="161"/>
      <c r="AN111" s="167"/>
      <c r="AO111" s="113">
        <f>AM111+AN111</f>
        <v>0</v>
      </c>
    </row>
    <row r="112" spans="2:41" ht="13.5" customHeight="1">
      <c r="B112" s="10"/>
      <c r="C112" s="17" t="s">
        <v>164</v>
      </c>
      <c r="D112" s="7"/>
      <c r="E112" s="163">
        <v>2</v>
      </c>
      <c r="F112" s="157"/>
      <c r="G112" s="157">
        <v>10</v>
      </c>
      <c r="H112" s="157">
        <v>18</v>
      </c>
      <c r="I112" s="173">
        <f aca="true" t="shared" si="45" ref="I112:I134">SUM(F112:H112)</f>
        <v>28</v>
      </c>
      <c r="J112" s="158">
        <v>15</v>
      </c>
      <c r="K112" s="159">
        <v>13</v>
      </c>
      <c r="L112" s="160"/>
      <c r="M112" s="161">
        <v>1</v>
      </c>
      <c r="N112" s="162"/>
      <c r="O112" s="161"/>
      <c r="P112" s="162"/>
      <c r="Q112" s="157"/>
      <c r="R112" s="162"/>
      <c r="S112" s="161"/>
      <c r="T112" s="162"/>
      <c r="U112" s="161"/>
      <c r="V112" s="162"/>
      <c r="W112" s="161">
        <v>2</v>
      </c>
      <c r="X112" s="162"/>
      <c r="Y112" s="161"/>
      <c r="Z112" s="167"/>
      <c r="AA112" s="157"/>
      <c r="AB112" s="158"/>
      <c r="AC112" s="157"/>
      <c r="AD112" s="158"/>
      <c r="AE112" s="157">
        <v>0</v>
      </c>
      <c r="AF112" s="121">
        <f>AD112+AB112+X112+V112+P112+L112+N112+R112+T112</f>
        <v>0</v>
      </c>
      <c r="AG112" s="124">
        <f t="shared" si="44"/>
        <v>3</v>
      </c>
      <c r="AH112" s="121">
        <f>AF112+AG112</f>
        <v>3</v>
      </c>
      <c r="AI112" s="167"/>
      <c r="AJ112" s="161"/>
      <c r="AK112" s="167"/>
      <c r="AL112" s="156"/>
      <c r="AM112" s="161"/>
      <c r="AN112" s="167">
        <v>1</v>
      </c>
      <c r="AO112" s="113">
        <f>AM112+AN112</f>
        <v>1</v>
      </c>
    </row>
    <row r="113" spans="2:41" ht="13.5" customHeight="1">
      <c r="B113" s="10" t="s">
        <v>165</v>
      </c>
      <c r="C113" s="17" t="s">
        <v>166</v>
      </c>
      <c r="D113" s="7"/>
      <c r="E113" s="163">
        <v>2</v>
      </c>
      <c r="F113" s="157"/>
      <c r="G113" s="157">
        <v>4</v>
      </c>
      <c r="H113" s="157">
        <v>6</v>
      </c>
      <c r="I113" s="173">
        <f t="shared" si="45"/>
        <v>10</v>
      </c>
      <c r="J113" s="158">
        <v>6</v>
      </c>
      <c r="K113" s="159">
        <v>4</v>
      </c>
      <c r="L113" s="160"/>
      <c r="M113" s="161">
        <v>1</v>
      </c>
      <c r="N113" s="162"/>
      <c r="O113" s="161"/>
      <c r="P113" s="162"/>
      <c r="Q113" s="157"/>
      <c r="R113" s="162"/>
      <c r="S113" s="161"/>
      <c r="T113" s="162"/>
      <c r="U113" s="161"/>
      <c r="V113" s="162"/>
      <c r="W113" s="161">
        <v>2</v>
      </c>
      <c r="X113" s="162"/>
      <c r="Y113" s="161"/>
      <c r="Z113" s="167"/>
      <c r="AA113" s="157"/>
      <c r="AB113" s="158"/>
      <c r="AC113" s="157"/>
      <c r="AD113" s="158"/>
      <c r="AE113" s="157"/>
      <c r="AF113" s="121">
        <f>AD113+AB113+X113+V113+P113+L113+N113+R113+T113</f>
        <v>0</v>
      </c>
      <c r="AG113" s="124">
        <f t="shared" si="44"/>
        <v>3</v>
      </c>
      <c r="AH113" s="121">
        <f>AF113+AG113</f>
        <v>3</v>
      </c>
      <c r="AI113" s="167"/>
      <c r="AJ113" s="161"/>
      <c r="AK113" s="167"/>
      <c r="AL113" s="156"/>
      <c r="AM113" s="161"/>
      <c r="AN113" s="167"/>
      <c r="AO113" s="113">
        <f>AM113+AN113</f>
        <v>0</v>
      </c>
    </row>
    <row r="114" spans="2:41" ht="13.5" customHeight="1">
      <c r="B114" s="65"/>
      <c r="C114" s="141" t="s">
        <v>167</v>
      </c>
      <c r="D114" s="140"/>
      <c r="E114" s="150" t="s">
        <v>323</v>
      </c>
      <c r="F114" s="109"/>
      <c r="G114" s="109"/>
      <c r="H114" s="109"/>
      <c r="I114" s="173">
        <f t="shared" si="45"/>
        <v>0</v>
      </c>
      <c r="J114" s="112"/>
      <c r="K114" s="119"/>
      <c r="L114" s="120"/>
      <c r="M114" s="121"/>
      <c r="N114" s="170"/>
      <c r="O114" s="171"/>
      <c r="P114" s="122"/>
      <c r="Q114" s="109"/>
      <c r="R114" s="170"/>
      <c r="S114" s="171"/>
      <c r="T114" s="170"/>
      <c r="U114" s="171"/>
      <c r="V114" s="170"/>
      <c r="W114" s="171"/>
      <c r="X114" s="170"/>
      <c r="Y114" s="171"/>
      <c r="Z114" s="172"/>
      <c r="AA114" s="173"/>
      <c r="AB114" s="174"/>
      <c r="AC114" s="173"/>
      <c r="AD114" s="174"/>
      <c r="AE114" s="173"/>
      <c r="AF114" s="121">
        <f>AD114+AB114+X114+V114+P114+L114+N114+R114+T114</f>
        <v>0</v>
      </c>
      <c r="AG114" s="124">
        <f t="shared" si="44"/>
        <v>0</v>
      </c>
      <c r="AH114" s="121">
        <f>AF114+AG114</f>
        <v>0</v>
      </c>
      <c r="AI114" s="172"/>
      <c r="AJ114" s="171"/>
      <c r="AK114" s="172"/>
      <c r="AL114" s="175"/>
      <c r="AM114" s="171"/>
      <c r="AN114" s="172"/>
      <c r="AO114" s="113">
        <f>AM114+AN114</f>
        <v>0</v>
      </c>
    </row>
    <row r="115" spans="2:41" ht="16.5" customHeight="1" thickBot="1">
      <c r="B115" s="84" t="s">
        <v>66</v>
      </c>
      <c r="C115" s="37" t="s">
        <v>30</v>
      </c>
      <c r="D115" s="68"/>
      <c r="E115" s="114">
        <f>SUM(E111:E114)</f>
        <v>8</v>
      </c>
      <c r="F115" s="116">
        <f>SUM(F111:F114)</f>
        <v>0</v>
      </c>
      <c r="G115" s="116">
        <f>SUM(G111:G114)</f>
        <v>34</v>
      </c>
      <c r="H115" s="116">
        <f aca="true" t="shared" si="46" ref="H115:Q115">SUM(H111:H114)</f>
        <v>42</v>
      </c>
      <c r="I115" s="191">
        <f t="shared" si="46"/>
        <v>76</v>
      </c>
      <c r="J115" s="117">
        <f t="shared" si="46"/>
        <v>42</v>
      </c>
      <c r="K115" s="118">
        <f t="shared" si="46"/>
        <v>34</v>
      </c>
      <c r="L115" s="117">
        <f t="shared" si="46"/>
        <v>0</v>
      </c>
      <c r="M115" s="116">
        <f t="shared" si="46"/>
        <v>3</v>
      </c>
      <c r="N115" s="117">
        <f>SUM(N111:N114)</f>
        <v>0</v>
      </c>
      <c r="O115" s="116">
        <f>SUM(O111:O114)</f>
        <v>0</v>
      </c>
      <c r="P115" s="117">
        <f t="shared" si="46"/>
        <v>0</v>
      </c>
      <c r="Q115" s="116">
        <f t="shared" si="46"/>
        <v>0</v>
      </c>
      <c r="R115" s="117">
        <f aca="true" t="shared" si="47" ref="R115:W115">SUM(R111:R114)</f>
        <v>0</v>
      </c>
      <c r="S115" s="116">
        <f t="shared" si="47"/>
        <v>0</v>
      </c>
      <c r="T115" s="117">
        <f t="shared" si="47"/>
        <v>0</v>
      </c>
      <c r="U115" s="116">
        <f t="shared" si="47"/>
        <v>0</v>
      </c>
      <c r="V115" s="117">
        <f t="shared" si="47"/>
        <v>0</v>
      </c>
      <c r="W115" s="116">
        <f t="shared" si="47"/>
        <v>6</v>
      </c>
      <c r="X115" s="117">
        <f aca="true" t="shared" si="48" ref="X115:AO115">SUM(X111:X114)</f>
        <v>0</v>
      </c>
      <c r="Y115" s="116">
        <f t="shared" si="48"/>
        <v>0</v>
      </c>
      <c r="Z115" s="116">
        <f t="shared" si="48"/>
        <v>0</v>
      </c>
      <c r="AA115" s="116">
        <f t="shared" si="48"/>
        <v>0</v>
      </c>
      <c r="AB115" s="117">
        <f t="shared" si="48"/>
        <v>0</v>
      </c>
      <c r="AC115" s="116">
        <f t="shared" si="48"/>
        <v>0</v>
      </c>
      <c r="AD115" s="117">
        <f>SUM(AD111:AD114)</f>
        <v>0</v>
      </c>
      <c r="AE115" s="116">
        <f>SUM(AE111:AE114)</f>
        <v>0</v>
      </c>
      <c r="AF115" s="117">
        <f t="shared" si="48"/>
        <v>0</v>
      </c>
      <c r="AG115" s="116">
        <f t="shared" si="48"/>
        <v>9</v>
      </c>
      <c r="AH115" s="116">
        <f t="shared" si="48"/>
        <v>9</v>
      </c>
      <c r="AI115" s="116">
        <f t="shared" si="48"/>
        <v>0</v>
      </c>
      <c r="AJ115" s="116">
        <f t="shared" si="48"/>
        <v>0</v>
      </c>
      <c r="AK115" s="116">
        <f t="shared" si="48"/>
        <v>0</v>
      </c>
      <c r="AL115" s="118">
        <f t="shared" si="48"/>
        <v>0</v>
      </c>
      <c r="AM115" s="116">
        <f t="shared" si="48"/>
        <v>0</v>
      </c>
      <c r="AN115" s="116">
        <f t="shared" si="48"/>
        <v>1</v>
      </c>
      <c r="AO115" s="118">
        <f t="shared" si="48"/>
        <v>1</v>
      </c>
    </row>
    <row r="116" spans="2:41" ht="13.5" customHeight="1">
      <c r="B116" s="65"/>
      <c r="C116" s="17" t="s">
        <v>168</v>
      </c>
      <c r="D116" s="7"/>
      <c r="E116" s="163">
        <v>6</v>
      </c>
      <c r="F116" s="157">
        <v>35</v>
      </c>
      <c r="G116" s="157">
        <v>50</v>
      </c>
      <c r="H116" s="157">
        <v>44</v>
      </c>
      <c r="I116" s="173">
        <f t="shared" si="45"/>
        <v>129</v>
      </c>
      <c r="J116" s="158">
        <v>59</v>
      </c>
      <c r="K116" s="159">
        <v>70</v>
      </c>
      <c r="L116" s="160"/>
      <c r="M116" s="161">
        <v>1</v>
      </c>
      <c r="N116" s="162"/>
      <c r="O116" s="161"/>
      <c r="P116" s="162"/>
      <c r="Q116" s="157"/>
      <c r="R116" s="162"/>
      <c r="S116" s="161"/>
      <c r="T116" s="162"/>
      <c r="U116" s="161"/>
      <c r="V116" s="162"/>
      <c r="W116" s="161">
        <v>6</v>
      </c>
      <c r="X116" s="162"/>
      <c r="Y116" s="161"/>
      <c r="Z116" s="167"/>
      <c r="AA116" s="157"/>
      <c r="AB116" s="158"/>
      <c r="AC116" s="157"/>
      <c r="AD116" s="158"/>
      <c r="AE116" s="157">
        <v>2</v>
      </c>
      <c r="AF116" s="121">
        <f aca="true" t="shared" si="49" ref="AF116:AF124">AD116+AB116+X116+V116+P116+L116+N116+R116+T116</f>
        <v>0</v>
      </c>
      <c r="AG116" s="124">
        <f t="shared" si="44"/>
        <v>9</v>
      </c>
      <c r="AH116" s="121">
        <f>AF116+AG116</f>
        <v>9</v>
      </c>
      <c r="AI116" s="167"/>
      <c r="AJ116" s="161"/>
      <c r="AK116" s="167">
        <v>4</v>
      </c>
      <c r="AL116" s="156"/>
      <c r="AM116" s="161"/>
      <c r="AN116" s="167"/>
      <c r="AO116" s="113">
        <f>AM116+AN116</f>
        <v>0</v>
      </c>
    </row>
    <row r="117" spans="2:41" ht="13.5" customHeight="1">
      <c r="B117" s="99" t="s">
        <v>361</v>
      </c>
      <c r="C117" s="17" t="s">
        <v>169</v>
      </c>
      <c r="D117" s="7"/>
      <c r="E117" s="163">
        <v>8</v>
      </c>
      <c r="F117" s="157">
        <v>42</v>
      </c>
      <c r="G117" s="157">
        <v>68</v>
      </c>
      <c r="H117" s="157">
        <v>76</v>
      </c>
      <c r="I117" s="173">
        <f t="shared" si="45"/>
        <v>186</v>
      </c>
      <c r="J117" s="158">
        <v>89</v>
      </c>
      <c r="K117" s="159">
        <v>97</v>
      </c>
      <c r="L117" s="160"/>
      <c r="M117" s="161">
        <v>1</v>
      </c>
      <c r="N117" s="162"/>
      <c r="O117" s="161"/>
      <c r="P117" s="162"/>
      <c r="Q117" s="157"/>
      <c r="R117" s="162"/>
      <c r="S117" s="161"/>
      <c r="T117" s="162"/>
      <c r="U117" s="161"/>
      <c r="V117" s="162"/>
      <c r="W117" s="161">
        <v>8</v>
      </c>
      <c r="X117" s="162"/>
      <c r="Y117" s="161"/>
      <c r="Z117" s="167"/>
      <c r="AA117" s="157"/>
      <c r="AB117" s="158"/>
      <c r="AC117" s="157"/>
      <c r="AD117" s="158"/>
      <c r="AE117" s="157">
        <v>2</v>
      </c>
      <c r="AF117" s="121">
        <f t="shared" si="49"/>
        <v>0</v>
      </c>
      <c r="AG117" s="124">
        <f t="shared" si="44"/>
        <v>11</v>
      </c>
      <c r="AH117" s="121">
        <f aca="true" t="shared" si="50" ref="AH117:AH124">AF117+AG117</f>
        <v>11</v>
      </c>
      <c r="AI117" s="167"/>
      <c r="AJ117" s="161"/>
      <c r="AK117" s="167">
        <v>4</v>
      </c>
      <c r="AL117" s="156"/>
      <c r="AM117" s="161"/>
      <c r="AN117" s="167"/>
      <c r="AO117" s="113">
        <f aca="true" t="shared" si="51" ref="AO117:AO124">AM117+AN117</f>
        <v>0</v>
      </c>
    </row>
    <row r="118" spans="2:41" ht="13.5" customHeight="1">
      <c r="B118" s="10"/>
      <c r="C118" s="17" t="s">
        <v>171</v>
      </c>
      <c r="D118" s="7"/>
      <c r="E118" s="163">
        <v>9</v>
      </c>
      <c r="F118" s="157">
        <v>50</v>
      </c>
      <c r="G118" s="157">
        <v>115</v>
      </c>
      <c r="H118" s="157">
        <v>104</v>
      </c>
      <c r="I118" s="173">
        <f t="shared" si="45"/>
        <v>269</v>
      </c>
      <c r="J118" s="158">
        <v>140</v>
      </c>
      <c r="K118" s="159">
        <v>129</v>
      </c>
      <c r="L118" s="160"/>
      <c r="M118" s="161">
        <v>1</v>
      </c>
      <c r="N118" s="162"/>
      <c r="O118" s="161"/>
      <c r="P118" s="162"/>
      <c r="Q118" s="157"/>
      <c r="R118" s="162"/>
      <c r="S118" s="161"/>
      <c r="T118" s="162"/>
      <c r="U118" s="161"/>
      <c r="V118" s="162">
        <v>1</v>
      </c>
      <c r="W118" s="161">
        <v>7</v>
      </c>
      <c r="X118" s="162"/>
      <c r="Y118" s="161"/>
      <c r="Z118" s="167"/>
      <c r="AA118" s="157"/>
      <c r="AB118" s="158"/>
      <c r="AC118" s="157"/>
      <c r="AD118" s="158"/>
      <c r="AE118" s="157">
        <v>3</v>
      </c>
      <c r="AF118" s="121">
        <f t="shared" si="49"/>
        <v>1</v>
      </c>
      <c r="AG118" s="124">
        <f t="shared" si="44"/>
        <v>11</v>
      </c>
      <c r="AH118" s="121">
        <f t="shared" si="50"/>
        <v>12</v>
      </c>
      <c r="AI118" s="167"/>
      <c r="AJ118" s="161"/>
      <c r="AK118" s="167">
        <v>4</v>
      </c>
      <c r="AL118" s="156"/>
      <c r="AM118" s="161"/>
      <c r="AN118" s="167"/>
      <c r="AO118" s="113">
        <f t="shared" si="51"/>
        <v>0</v>
      </c>
    </row>
    <row r="119" spans="2:41" ht="13.5" customHeight="1">
      <c r="B119" s="65"/>
      <c r="C119" s="17" t="s">
        <v>172</v>
      </c>
      <c r="D119" s="7"/>
      <c r="E119" s="163">
        <v>7</v>
      </c>
      <c r="F119" s="157">
        <v>58</v>
      </c>
      <c r="G119" s="157">
        <v>54</v>
      </c>
      <c r="H119" s="157">
        <v>56</v>
      </c>
      <c r="I119" s="173">
        <f t="shared" si="45"/>
        <v>168</v>
      </c>
      <c r="J119" s="158">
        <v>83</v>
      </c>
      <c r="K119" s="159">
        <v>85</v>
      </c>
      <c r="L119" s="160"/>
      <c r="M119" s="161">
        <v>1</v>
      </c>
      <c r="N119" s="162"/>
      <c r="O119" s="161"/>
      <c r="P119" s="162"/>
      <c r="Q119" s="157"/>
      <c r="R119" s="162"/>
      <c r="S119" s="161"/>
      <c r="T119" s="162"/>
      <c r="U119" s="161"/>
      <c r="V119" s="162"/>
      <c r="W119" s="161">
        <v>7</v>
      </c>
      <c r="X119" s="162"/>
      <c r="Y119" s="161"/>
      <c r="Z119" s="167"/>
      <c r="AA119" s="157"/>
      <c r="AB119" s="158"/>
      <c r="AC119" s="157"/>
      <c r="AD119" s="158"/>
      <c r="AE119" s="157">
        <v>2</v>
      </c>
      <c r="AF119" s="121">
        <f t="shared" si="49"/>
        <v>0</v>
      </c>
      <c r="AG119" s="124">
        <f t="shared" si="44"/>
        <v>10</v>
      </c>
      <c r="AH119" s="121">
        <f t="shared" si="50"/>
        <v>10</v>
      </c>
      <c r="AI119" s="167"/>
      <c r="AJ119" s="161"/>
      <c r="AK119" s="167">
        <v>5</v>
      </c>
      <c r="AL119" s="156"/>
      <c r="AM119" s="161"/>
      <c r="AN119" s="167"/>
      <c r="AO119" s="113">
        <f t="shared" si="51"/>
        <v>0</v>
      </c>
    </row>
    <row r="120" spans="2:41" ht="13.5" customHeight="1">
      <c r="B120" s="253" t="s">
        <v>174</v>
      </c>
      <c r="C120" s="17" t="s">
        <v>173</v>
      </c>
      <c r="D120" s="7"/>
      <c r="E120" s="163">
        <v>7</v>
      </c>
      <c r="F120" s="157">
        <v>50</v>
      </c>
      <c r="G120" s="157">
        <v>57</v>
      </c>
      <c r="H120" s="157">
        <v>67</v>
      </c>
      <c r="I120" s="173">
        <f t="shared" si="45"/>
        <v>174</v>
      </c>
      <c r="J120" s="158">
        <v>85</v>
      </c>
      <c r="K120" s="159">
        <v>89</v>
      </c>
      <c r="L120" s="160"/>
      <c r="M120" s="161">
        <v>1</v>
      </c>
      <c r="N120" s="162"/>
      <c r="O120" s="161"/>
      <c r="P120" s="162"/>
      <c r="Q120" s="157"/>
      <c r="R120" s="162"/>
      <c r="S120" s="161"/>
      <c r="T120" s="162"/>
      <c r="U120" s="161"/>
      <c r="V120" s="162"/>
      <c r="W120" s="161">
        <v>7</v>
      </c>
      <c r="X120" s="162"/>
      <c r="Y120" s="161"/>
      <c r="Z120" s="167"/>
      <c r="AA120" s="157"/>
      <c r="AB120" s="158"/>
      <c r="AC120" s="157"/>
      <c r="AD120" s="158"/>
      <c r="AE120" s="157">
        <v>3</v>
      </c>
      <c r="AF120" s="121">
        <f t="shared" si="49"/>
        <v>0</v>
      </c>
      <c r="AG120" s="124">
        <f t="shared" si="44"/>
        <v>11</v>
      </c>
      <c r="AH120" s="121">
        <f t="shared" si="50"/>
        <v>11</v>
      </c>
      <c r="AI120" s="167"/>
      <c r="AJ120" s="161">
        <v>1</v>
      </c>
      <c r="AK120" s="167">
        <v>5</v>
      </c>
      <c r="AL120" s="156"/>
      <c r="AM120" s="161"/>
      <c r="AN120" s="167"/>
      <c r="AO120" s="113">
        <f t="shared" si="51"/>
        <v>0</v>
      </c>
    </row>
    <row r="121" spans="2:41" ht="13.5" customHeight="1">
      <c r="B121" s="257"/>
      <c r="C121" s="17" t="s">
        <v>175</v>
      </c>
      <c r="D121" s="7"/>
      <c r="E121" s="163">
        <v>8</v>
      </c>
      <c r="F121" s="157">
        <v>63</v>
      </c>
      <c r="G121" s="157">
        <v>55</v>
      </c>
      <c r="H121" s="157">
        <v>89</v>
      </c>
      <c r="I121" s="173">
        <f t="shared" si="45"/>
        <v>207</v>
      </c>
      <c r="J121" s="158">
        <v>96</v>
      </c>
      <c r="K121" s="159">
        <v>111</v>
      </c>
      <c r="L121" s="160"/>
      <c r="M121" s="161">
        <v>1</v>
      </c>
      <c r="N121" s="162"/>
      <c r="O121" s="161"/>
      <c r="P121" s="162"/>
      <c r="Q121" s="157"/>
      <c r="R121" s="162"/>
      <c r="S121" s="161"/>
      <c r="T121" s="162"/>
      <c r="U121" s="161"/>
      <c r="V121" s="162"/>
      <c r="W121" s="161">
        <v>7</v>
      </c>
      <c r="X121" s="162"/>
      <c r="Y121" s="161"/>
      <c r="Z121" s="167"/>
      <c r="AA121" s="157"/>
      <c r="AB121" s="158"/>
      <c r="AC121" s="157"/>
      <c r="AD121" s="158"/>
      <c r="AE121" s="157">
        <v>3</v>
      </c>
      <c r="AF121" s="121">
        <f t="shared" si="49"/>
        <v>0</v>
      </c>
      <c r="AG121" s="124">
        <f t="shared" si="44"/>
        <v>11</v>
      </c>
      <c r="AH121" s="121">
        <f t="shared" si="50"/>
        <v>11</v>
      </c>
      <c r="AI121" s="167"/>
      <c r="AJ121" s="161"/>
      <c r="AK121" s="167">
        <v>6</v>
      </c>
      <c r="AL121" s="156"/>
      <c r="AM121" s="161"/>
      <c r="AN121" s="167"/>
      <c r="AO121" s="113">
        <f t="shared" si="51"/>
        <v>0</v>
      </c>
    </row>
    <row r="122" spans="2:41" ht="13.5" customHeight="1">
      <c r="B122" s="65"/>
      <c r="C122" s="17" t="s">
        <v>176</v>
      </c>
      <c r="D122" s="7"/>
      <c r="E122" s="163">
        <v>8</v>
      </c>
      <c r="F122" s="157">
        <v>64</v>
      </c>
      <c r="G122" s="157">
        <v>81</v>
      </c>
      <c r="H122" s="157">
        <v>67</v>
      </c>
      <c r="I122" s="173">
        <f t="shared" si="45"/>
        <v>212</v>
      </c>
      <c r="J122" s="158">
        <v>113</v>
      </c>
      <c r="K122" s="159">
        <v>99</v>
      </c>
      <c r="L122" s="160"/>
      <c r="M122" s="161">
        <v>1</v>
      </c>
      <c r="N122" s="162"/>
      <c r="O122" s="161"/>
      <c r="P122" s="162"/>
      <c r="Q122" s="157"/>
      <c r="R122" s="162"/>
      <c r="S122" s="161"/>
      <c r="T122" s="162"/>
      <c r="U122" s="161"/>
      <c r="V122" s="162"/>
      <c r="W122" s="161">
        <v>7</v>
      </c>
      <c r="X122" s="162"/>
      <c r="Y122" s="161"/>
      <c r="Z122" s="167"/>
      <c r="AA122" s="157"/>
      <c r="AB122" s="158"/>
      <c r="AC122" s="157"/>
      <c r="AD122" s="158"/>
      <c r="AE122" s="157">
        <v>4</v>
      </c>
      <c r="AF122" s="121">
        <f t="shared" si="49"/>
        <v>0</v>
      </c>
      <c r="AG122" s="124">
        <f t="shared" si="44"/>
        <v>12</v>
      </c>
      <c r="AH122" s="121">
        <f t="shared" si="50"/>
        <v>12</v>
      </c>
      <c r="AI122" s="167"/>
      <c r="AJ122" s="161"/>
      <c r="AK122" s="167">
        <v>5</v>
      </c>
      <c r="AL122" s="156"/>
      <c r="AM122" s="161"/>
      <c r="AN122" s="167">
        <v>1</v>
      </c>
      <c r="AO122" s="113">
        <f t="shared" si="51"/>
        <v>1</v>
      </c>
    </row>
    <row r="123" spans="2:41" ht="13.5" customHeight="1">
      <c r="B123" s="65"/>
      <c r="C123" s="17" t="s">
        <v>177</v>
      </c>
      <c r="D123" s="7"/>
      <c r="E123" s="163">
        <v>6</v>
      </c>
      <c r="F123" s="157">
        <v>43</v>
      </c>
      <c r="G123" s="157">
        <v>59</v>
      </c>
      <c r="H123" s="157">
        <v>67</v>
      </c>
      <c r="I123" s="173">
        <f t="shared" si="45"/>
        <v>169</v>
      </c>
      <c r="J123" s="158">
        <v>93</v>
      </c>
      <c r="K123" s="159">
        <v>76</v>
      </c>
      <c r="L123" s="160"/>
      <c r="M123" s="161">
        <v>1</v>
      </c>
      <c r="N123" s="162"/>
      <c r="O123" s="161"/>
      <c r="P123" s="162"/>
      <c r="Q123" s="157"/>
      <c r="R123" s="162"/>
      <c r="S123" s="161"/>
      <c r="T123" s="162"/>
      <c r="U123" s="161"/>
      <c r="V123" s="162"/>
      <c r="W123" s="161">
        <v>6</v>
      </c>
      <c r="X123" s="162"/>
      <c r="Y123" s="161"/>
      <c r="Z123" s="167"/>
      <c r="AA123" s="157"/>
      <c r="AB123" s="158"/>
      <c r="AC123" s="157"/>
      <c r="AD123" s="158"/>
      <c r="AE123" s="157">
        <v>4</v>
      </c>
      <c r="AF123" s="121">
        <f t="shared" si="49"/>
        <v>0</v>
      </c>
      <c r="AG123" s="124">
        <f t="shared" si="44"/>
        <v>11</v>
      </c>
      <c r="AH123" s="121">
        <f t="shared" si="50"/>
        <v>11</v>
      </c>
      <c r="AI123" s="167">
        <v>1</v>
      </c>
      <c r="AJ123" s="161">
        <v>1</v>
      </c>
      <c r="AK123" s="167">
        <v>4</v>
      </c>
      <c r="AL123" s="156"/>
      <c r="AM123" s="161"/>
      <c r="AN123" s="167"/>
      <c r="AO123" s="113">
        <f t="shared" si="51"/>
        <v>0</v>
      </c>
    </row>
    <row r="124" spans="2:41" ht="13.5" customHeight="1">
      <c r="B124" s="10" t="s">
        <v>66</v>
      </c>
      <c r="C124" s="17" t="s">
        <v>178</v>
      </c>
      <c r="D124" s="7"/>
      <c r="E124" s="163">
        <v>10</v>
      </c>
      <c r="F124" s="157">
        <v>63</v>
      </c>
      <c r="G124" s="157">
        <v>100</v>
      </c>
      <c r="H124" s="157">
        <v>85</v>
      </c>
      <c r="I124" s="173">
        <f t="shared" si="45"/>
        <v>248</v>
      </c>
      <c r="J124" s="158">
        <v>118</v>
      </c>
      <c r="K124" s="159">
        <v>130</v>
      </c>
      <c r="L124" s="160"/>
      <c r="M124" s="161">
        <v>1</v>
      </c>
      <c r="N124" s="162"/>
      <c r="O124" s="161"/>
      <c r="P124" s="162"/>
      <c r="Q124" s="157"/>
      <c r="R124" s="162"/>
      <c r="S124" s="161"/>
      <c r="T124" s="162"/>
      <c r="U124" s="161"/>
      <c r="V124" s="162"/>
      <c r="W124" s="161">
        <v>9</v>
      </c>
      <c r="X124" s="162"/>
      <c r="Y124" s="161"/>
      <c r="Z124" s="167"/>
      <c r="AA124" s="157"/>
      <c r="AB124" s="158"/>
      <c r="AC124" s="157"/>
      <c r="AD124" s="158"/>
      <c r="AE124" s="157">
        <v>5</v>
      </c>
      <c r="AF124" s="121">
        <f t="shared" si="49"/>
        <v>0</v>
      </c>
      <c r="AG124" s="124">
        <f t="shared" si="44"/>
        <v>15</v>
      </c>
      <c r="AH124" s="121">
        <f t="shared" si="50"/>
        <v>15</v>
      </c>
      <c r="AI124" s="167"/>
      <c r="AJ124" s="161">
        <v>2</v>
      </c>
      <c r="AK124" s="167">
        <v>5</v>
      </c>
      <c r="AL124" s="156"/>
      <c r="AM124" s="161"/>
      <c r="AN124" s="167"/>
      <c r="AO124" s="113">
        <f t="shared" si="51"/>
        <v>0</v>
      </c>
    </row>
    <row r="125" spans="2:41" ht="16.5" customHeight="1" thickBot="1">
      <c r="B125" s="11"/>
      <c r="C125" s="37" t="s">
        <v>30</v>
      </c>
      <c r="D125" s="68"/>
      <c r="E125" s="114">
        <f>SUM(E116:E124)</f>
        <v>69</v>
      </c>
      <c r="F125" s="116">
        <f>SUM(F116:F124)</f>
        <v>468</v>
      </c>
      <c r="G125" s="116">
        <f>SUM(G116:G124)</f>
        <v>639</v>
      </c>
      <c r="H125" s="116">
        <f aca="true" t="shared" si="52" ref="H125:Q125">SUM(H116:H124)</f>
        <v>655</v>
      </c>
      <c r="I125" s="191">
        <f t="shared" si="52"/>
        <v>1762</v>
      </c>
      <c r="J125" s="117">
        <f t="shared" si="52"/>
        <v>876</v>
      </c>
      <c r="K125" s="118">
        <f t="shared" si="52"/>
        <v>886</v>
      </c>
      <c r="L125" s="117">
        <f t="shared" si="52"/>
        <v>0</v>
      </c>
      <c r="M125" s="116">
        <f t="shared" si="52"/>
        <v>9</v>
      </c>
      <c r="N125" s="117">
        <f>SUM(N116:N124)</f>
        <v>0</v>
      </c>
      <c r="O125" s="116">
        <f>SUM(O116:O124)</f>
        <v>0</v>
      </c>
      <c r="P125" s="117">
        <f t="shared" si="52"/>
        <v>0</v>
      </c>
      <c r="Q125" s="116">
        <f t="shared" si="52"/>
        <v>0</v>
      </c>
      <c r="R125" s="117">
        <f aca="true" t="shared" si="53" ref="R125:W125">SUM(R116:R124)</f>
        <v>0</v>
      </c>
      <c r="S125" s="116">
        <f t="shared" si="53"/>
        <v>0</v>
      </c>
      <c r="T125" s="117">
        <f t="shared" si="53"/>
        <v>0</v>
      </c>
      <c r="U125" s="116">
        <f t="shared" si="53"/>
        <v>0</v>
      </c>
      <c r="V125" s="117">
        <f t="shared" si="53"/>
        <v>1</v>
      </c>
      <c r="W125" s="116">
        <f t="shared" si="53"/>
        <v>64</v>
      </c>
      <c r="X125" s="117">
        <f aca="true" t="shared" si="54" ref="X125:AO125">SUM(X116:X124)</f>
        <v>0</v>
      </c>
      <c r="Y125" s="116">
        <f t="shared" si="54"/>
        <v>0</v>
      </c>
      <c r="Z125" s="116">
        <f t="shared" si="54"/>
        <v>0</v>
      </c>
      <c r="AA125" s="116">
        <f t="shared" si="54"/>
        <v>0</v>
      </c>
      <c r="AB125" s="117">
        <f t="shared" si="54"/>
        <v>0</v>
      </c>
      <c r="AC125" s="116">
        <f t="shared" si="54"/>
        <v>0</v>
      </c>
      <c r="AD125" s="117">
        <f>SUM(AD116:AD124)</f>
        <v>0</v>
      </c>
      <c r="AE125" s="116">
        <f>SUM(AE116:AE124)</f>
        <v>28</v>
      </c>
      <c r="AF125" s="117">
        <f t="shared" si="54"/>
        <v>1</v>
      </c>
      <c r="AG125" s="116">
        <f t="shared" si="54"/>
        <v>101</v>
      </c>
      <c r="AH125" s="116">
        <f t="shared" si="54"/>
        <v>102</v>
      </c>
      <c r="AI125" s="116">
        <f t="shared" si="54"/>
        <v>1</v>
      </c>
      <c r="AJ125" s="116">
        <f t="shared" si="54"/>
        <v>4</v>
      </c>
      <c r="AK125" s="116">
        <f t="shared" si="54"/>
        <v>42</v>
      </c>
      <c r="AL125" s="118">
        <f t="shared" si="54"/>
        <v>0</v>
      </c>
      <c r="AM125" s="116">
        <f t="shared" si="54"/>
        <v>0</v>
      </c>
      <c r="AN125" s="116">
        <f t="shared" si="54"/>
        <v>1</v>
      </c>
      <c r="AO125" s="118">
        <f t="shared" si="54"/>
        <v>1</v>
      </c>
    </row>
    <row r="126" spans="2:41" ht="13.5" customHeight="1">
      <c r="B126" s="65"/>
      <c r="C126" s="141" t="s">
        <v>179</v>
      </c>
      <c r="D126" s="7"/>
      <c r="E126" s="163">
        <v>4</v>
      </c>
      <c r="F126" s="157"/>
      <c r="G126" s="157">
        <v>55</v>
      </c>
      <c r="H126" s="157">
        <v>64</v>
      </c>
      <c r="I126" s="173">
        <f t="shared" si="45"/>
        <v>119</v>
      </c>
      <c r="J126" s="158">
        <v>67</v>
      </c>
      <c r="K126" s="159">
        <v>52</v>
      </c>
      <c r="L126" s="160"/>
      <c r="M126" s="161">
        <v>1</v>
      </c>
      <c r="N126" s="162"/>
      <c r="O126" s="161"/>
      <c r="P126" s="162"/>
      <c r="Q126" s="157"/>
      <c r="R126" s="162"/>
      <c r="S126" s="161"/>
      <c r="T126" s="162"/>
      <c r="U126" s="161"/>
      <c r="V126" s="162"/>
      <c r="W126" s="161">
        <v>6</v>
      </c>
      <c r="X126" s="162"/>
      <c r="Y126" s="161"/>
      <c r="Z126" s="167"/>
      <c r="AA126" s="157"/>
      <c r="AB126" s="158"/>
      <c r="AC126" s="157"/>
      <c r="AD126" s="158"/>
      <c r="AE126" s="157">
        <v>2</v>
      </c>
      <c r="AF126" s="121">
        <f aca="true" t="shared" si="55" ref="AF126:AF134">AD126+AB126+X126+V126+P126+L126+N126+R126+T126</f>
        <v>0</v>
      </c>
      <c r="AG126" s="124">
        <f t="shared" si="44"/>
        <v>9</v>
      </c>
      <c r="AH126" s="121">
        <f>AF126+AG126</f>
        <v>9</v>
      </c>
      <c r="AI126" s="167"/>
      <c r="AJ126" s="161">
        <v>1</v>
      </c>
      <c r="AK126" s="167"/>
      <c r="AL126" s="156"/>
      <c r="AM126" s="161"/>
      <c r="AN126" s="167">
        <v>1</v>
      </c>
      <c r="AO126" s="113">
        <f>AM126+AN126</f>
        <v>1</v>
      </c>
    </row>
    <row r="127" spans="2:41" ht="13.5" customHeight="1">
      <c r="B127" s="10" t="s">
        <v>180</v>
      </c>
      <c r="C127" s="17" t="s">
        <v>181</v>
      </c>
      <c r="D127" s="7"/>
      <c r="E127" s="163">
        <v>4</v>
      </c>
      <c r="F127" s="157"/>
      <c r="G127" s="157">
        <v>50</v>
      </c>
      <c r="H127" s="157">
        <v>52</v>
      </c>
      <c r="I127" s="173">
        <f t="shared" si="45"/>
        <v>102</v>
      </c>
      <c r="J127" s="158">
        <v>44</v>
      </c>
      <c r="K127" s="159">
        <v>58</v>
      </c>
      <c r="L127" s="160"/>
      <c r="M127" s="161">
        <v>1</v>
      </c>
      <c r="N127" s="162"/>
      <c r="O127" s="161"/>
      <c r="P127" s="162"/>
      <c r="Q127" s="157"/>
      <c r="R127" s="162"/>
      <c r="S127" s="161"/>
      <c r="T127" s="162"/>
      <c r="U127" s="161"/>
      <c r="V127" s="162"/>
      <c r="W127" s="161">
        <v>3</v>
      </c>
      <c r="X127" s="162"/>
      <c r="Y127" s="161"/>
      <c r="Z127" s="167"/>
      <c r="AA127" s="157"/>
      <c r="AB127" s="158"/>
      <c r="AC127" s="157"/>
      <c r="AD127" s="158"/>
      <c r="AE127" s="157">
        <v>2</v>
      </c>
      <c r="AF127" s="121">
        <f t="shared" si="55"/>
        <v>0</v>
      </c>
      <c r="AG127" s="124">
        <f t="shared" si="44"/>
        <v>6</v>
      </c>
      <c r="AH127" s="121">
        <f aca="true" t="shared" si="56" ref="AH127:AH134">AF127+AG127</f>
        <v>6</v>
      </c>
      <c r="AI127" s="167"/>
      <c r="AJ127" s="161">
        <v>0</v>
      </c>
      <c r="AK127" s="167"/>
      <c r="AL127" s="156"/>
      <c r="AM127" s="161"/>
      <c r="AN127" s="167">
        <v>1</v>
      </c>
      <c r="AO127" s="113">
        <f aca="true" t="shared" si="57" ref="AO127:AO134">AM127+AN127</f>
        <v>1</v>
      </c>
    </row>
    <row r="128" spans="2:41" ht="13.5" customHeight="1">
      <c r="B128" s="10"/>
      <c r="C128" s="17" t="s">
        <v>182</v>
      </c>
      <c r="D128" s="7"/>
      <c r="E128" s="163">
        <v>4</v>
      </c>
      <c r="F128" s="157"/>
      <c r="G128" s="157">
        <v>55</v>
      </c>
      <c r="H128" s="157">
        <v>46</v>
      </c>
      <c r="I128" s="173">
        <f t="shared" si="45"/>
        <v>101</v>
      </c>
      <c r="J128" s="158">
        <v>53</v>
      </c>
      <c r="K128" s="159">
        <v>48</v>
      </c>
      <c r="L128" s="160"/>
      <c r="M128" s="161">
        <v>1</v>
      </c>
      <c r="N128" s="162"/>
      <c r="O128" s="161"/>
      <c r="P128" s="162"/>
      <c r="Q128" s="157"/>
      <c r="R128" s="162"/>
      <c r="S128" s="161"/>
      <c r="T128" s="162"/>
      <c r="U128" s="161"/>
      <c r="V128" s="162"/>
      <c r="W128" s="161">
        <v>4</v>
      </c>
      <c r="X128" s="162"/>
      <c r="Y128" s="161"/>
      <c r="Z128" s="167"/>
      <c r="AA128" s="157"/>
      <c r="AB128" s="158"/>
      <c r="AC128" s="157"/>
      <c r="AD128" s="158"/>
      <c r="AE128" s="157">
        <v>4</v>
      </c>
      <c r="AF128" s="121">
        <f t="shared" si="55"/>
        <v>0</v>
      </c>
      <c r="AG128" s="124">
        <f t="shared" si="44"/>
        <v>9</v>
      </c>
      <c r="AH128" s="121">
        <f t="shared" si="56"/>
        <v>9</v>
      </c>
      <c r="AI128" s="167"/>
      <c r="AJ128" s="161"/>
      <c r="AK128" s="167"/>
      <c r="AL128" s="156"/>
      <c r="AM128" s="161"/>
      <c r="AN128" s="167"/>
      <c r="AO128" s="113">
        <f t="shared" si="57"/>
        <v>0</v>
      </c>
    </row>
    <row r="129" spans="2:41" ht="13.5" customHeight="1">
      <c r="B129" s="10"/>
      <c r="C129" s="17" t="s">
        <v>183</v>
      </c>
      <c r="D129" s="7"/>
      <c r="E129" s="163">
        <v>4</v>
      </c>
      <c r="F129" s="157"/>
      <c r="G129" s="157">
        <v>40</v>
      </c>
      <c r="H129" s="157">
        <v>40</v>
      </c>
      <c r="I129" s="173">
        <f t="shared" si="45"/>
        <v>80</v>
      </c>
      <c r="J129" s="158">
        <v>43</v>
      </c>
      <c r="K129" s="159">
        <v>37</v>
      </c>
      <c r="L129" s="160"/>
      <c r="M129" s="161"/>
      <c r="N129" s="162"/>
      <c r="O129" s="161"/>
      <c r="P129" s="162"/>
      <c r="Q129" s="157"/>
      <c r="R129" s="162"/>
      <c r="S129" s="161"/>
      <c r="T129" s="162"/>
      <c r="U129" s="161"/>
      <c r="V129" s="162"/>
      <c r="W129" s="161">
        <v>3</v>
      </c>
      <c r="X129" s="162"/>
      <c r="Y129" s="161"/>
      <c r="Z129" s="167"/>
      <c r="AA129" s="157"/>
      <c r="AB129" s="158"/>
      <c r="AC129" s="157"/>
      <c r="AD129" s="158"/>
      <c r="AE129" s="157">
        <v>3</v>
      </c>
      <c r="AF129" s="121">
        <f t="shared" si="55"/>
        <v>0</v>
      </c>
      <c r="AG129" s="124">
        <f t="shared" si="44"/>
        <v>6</v>
      </c>
      <c r="AH129" s="121">
        <f t="shared" si="56"/>
        <v>6</v>
      </c>
      <c r="AI129" s="167"/>
      <c r="AJ129" s="161"/>
      <c r="AK129" s="167">
        <v>1</v>
      </c>
      <c r="AL129" s="156"/>
      <c r="AM129" s="161"/>
      <c r="AN129" s="167"/>
      <c r="AO129" s="113">
        <f t="shared" si="57"/>
        <v>0</v>
      </c>
    </row>
    <row r="130" spans="2:41" ht="13.5" customHeight="1">
      <c r="B130" s="253" t="s">
        <v>184</v>
      </c>
      <c r="C130" s="17" t="s">
        <v>185</v>
      </c>
      <c r="D130" s="7"/>
      <c r="E130" s="163">
        <v>2</v>
      </c>
      <c r="F130" s="157"/>
      <c r="G130" s="157">
        <v>18</v>
      </c>
      <c r="H130" s="157">
        <v>22</v>
      </c>
      <c r="I130" s="173">
        <f t="shared" si="45"/>
        <v>40</v>
      </c>
      <c r="J130" s="158">
        <v>20</v>
      </c>
      <c r="K130" s="159">
        <v>20</v>
      </c>
      <c r="L130" s="160"/>
      <c r="M130" s="161"/>
      <c r="N130" s="162"/>
      <c r="O130" s="161"/>
      <c r="P130" s="162"/>
      <c r="Q130" s="157"/>
      <c r="R130" s="162"/>
      <c r="S130" s="161"/>
      <c r="T130" s="162"/>
      <c r="U130" s="161"/>
      <c r="V130" s="162"/>
      <c r="W130" s="161">
        <v>3</v>
      </c>
      <c r="X130" s="162"/>
      <c r="Y130" s="161"/>
      <c r="Z130" s="167"/>
      <c r="AA130" s="157"/>
      <c r="AB130" s="158"/>
      <c r="AC130" s="157"/>
      <c r="AD130" s="158"/>
      <c r="AE130" s="157">
        <v>2</v>
      </c>
      <c r="AF130" s="121">
        <f t="shared" si="55"/>
        <v>0</v>
      </c>
      <c r="AG130" s="124">
        <f t="shared" si="44"/>
        <v>5</v>
      </c>
      <c r="AH130" s="121">
        <f t="shared" si="56"/>
        <v>5</v>
      </c>
      <c r="AI130" s="167"/>
      <c r="AJ130" s="161"/>
      <c r="AK130" s="167">
        <v>3</v>
      </c>
      <c r="AL130" s="156"/>
      <c r="AM130" s="161"/>
      <c r="AN130" s="167">
        <v>1</v>
      </c>
      <c r="AO130" s="113">
        <f t="shared" si="57"/>
        <v>1</v>
      </c>
    </row>
    <row r="131" spans="2:41" ht="13.5" customHeight="1">
      <c r="B131" s="253"/>
      <c r="C131" s="17" t="s">
        <v>186</v>
      </c>
      <c r="D131" s="7"/>
      <c r="E131" s="163">
        <v>3</v>
      </c>
      <c r="F131" s="157"/>
      <c r="G131" s="157">
        <v>25</v>
      </c>
      <c r="H131" s="157">
        <v>46</v>
      </c>
      <c r="I131" s="173">
        <f t="shared" si="45"/>
        <v>71</v>
      </c>
      <c r="J131" s="158">
        <v>36</v>
      </c>
      <c r="K131" s="159">
        <v>35</v>
      </c>
      <c r="L131" s="160"/>
      <c r="M131" s="161"/>
      <c r="N131" s="162"/>
      <c r="O131" s="161"/>
      <c r="P131" s="162"/>
      <c r="Q131" s="157"/>
      <c r="R131" s="162"/>
      <c r="S131" s="161"/>
      <c r="T131" s="162"/>
      <c r="U131" s="161"/>
      <c r="V131" s="162"/>
      <c r="W131" s="161">
        <v>3</v>
      </c>
      <c r="X131" s="162"/>
      <c r="Y131" s="161"/>
      <c r="Z131" s="167"/>
      <c r="AA131" s="157"/>
      <c r="AB131" s="158"/>
      <c r="AC131" s="157"/>
      <c r="AD131" s="158"/>
      <c r="AE131" s="157">
        <v>1</v>
      </c>
      <c r="AF131" s="121">
        <f t="shared" si="55"/>
        <v>0</v>
      </c>
      <c r="AG131" s="124">
        <f t="shared" si="44"/>
        <v>4</v>
      </c>
      <c r="AH131" s="121">
        <f t="shared" si="56"/>
        <v>4</v>
      </c>
      <c r="AI131" s="167"/>
      <c r="AJ131" s="161"/>
      <c r="AK131" s="167">
        <v>1</v>
      </c>
      <c r="AL131" s="156"/>
      <c r="AM131" s="161"/>
      <c r="AN131" s="167"/>
      <c r="AO131" s="113">
        <f t="shared" si="57"/>
        <v>0</v>
      </c>
    </row>
    <row r="132" spans="2:41" ht="13.5" customHeight="1">
      <c r="B132" s="10"/>
      <c r="C132" s="17" t="s">
        <v>187</v>
      </c>
      <c r="D132" s="7"/>
      <c r="E132" s="163">
        <v>6</v>
      </c>
      <c r="F132" s="157"/>
      <c r="G132" s="157">
        <v>76</v>
      </c>
      <c r="H132" s="157">
        <v>78</v>
      </c>
      <c r="I132" s="173">
        <f t="shared" si="45"/>
        <v>154</v>
      </c>
      <c r="J132" s="158">
        <v>87</v>
      </c>
      <c r="K132" s="159">
        <v>67</v>
      </c>
      <c r="L132" s="160"/>
      <c r="M132" s="161">
        <v>1</v>
      </c>
      <c r="N132" s="162"/>
      <c r="O132" s="161"/>
      <c r="P132" s="162"/>
      <c r="Q132" s="157"/>
      <c r="R132" s="162"/>
      <c r="S132" s="161"/>
      <c r="T132" s="162"/>
      <c r="U132" s="161"/>
      <c r="V132" s="162"/>
      <c r="W132" s="161">
        <v>5</v>
      </c>
      <c r="X132" s="162"/>
      <c r="Y132" s="161"/>
      <c r="Z132" s="167"/>
      <c r="AA132" s="157"/>
      <c r="AB132" s="158"/>
      <c r="AC132" s="157"/>
      <c r="AD132" s="158"/>
      <c r="AE132" s="157">
        <v>3</v>
      </c>
      <c r="AF132" s="121">
        <f t="shared" si="55"/>
        <v>0</v>
      </c>
      <c r="AG132" s="124">
        <f t="shared" si="44"/>
        <v>9</v>
      </c>
      <c r="AH132" s="121">
        <f t="shared" si="56"/>
        <v>9</v>
      </c>
      <c r="AI132" s="167"/>
      <c r="AJ132" s="161"/>
      <c r="AK132" s="167"/>
      <c r="AL132" s="156"/>
      <c r="AM132" s="161"/>
      <c r="AN132" s="167">
        <v>1</v>
      </c>
      <c r="AO132" s="113">
        <f t="shared" si="57"/>
        <v>1</v>
      </c>
    </row>
    <row r="133" spans="2:41" ht="13.5">
      <c r="B133" s="10"/>
      <c r="C133" s="17" t="s">
        <v>188</v>
      </c>
      <c r="D133" s="7"/>
      <c r="E133" s="163">
        <v>2</v>
      </c>
      <c r="F133" s="157"/>
      <c r="G133" s="157">
        <v>8</v>
      </c>
      <c r="H133" s="157">
        <v>23</v>
      </c>
      <c r="I133" s="173">
        <f>SUM(F133:H133)</f>
        <v>31</v>
      </c>
      <c r="J133" s="158">
        <v>13</v>
      </c>
      <c r="K133" s="159">
        <v>18</v>
      </c>
      <c r="L133" s="160"/>
      <c r="M133" s="161"/>
      <c r="N133" s="162"/>
      <c r="O133" s="161"/>
      <c r="P133" s="162"/>
      <c r="Q133" s="157"/>
      <c r="R133" s="162"/>
      <c r="S133" s="161"/>
      <c r="T133" s="162"/>
      <c r="U133" s="161"/>
      <c r="V133" s="162"/>
      <c r="W133" s="161">
        <v>3</v>
      </c>
      <c r="X133" s="162"/>
      <c r="Y133" s="161"/>
      <c r="Z133" s="167"/>
      <c r="AA133" s="157"/>
      <c r="AB133" s="158"/>
      <c r="AC133" s="157"/>
      <c r="AD133" s="158"/>
      <c r="AE133" s="157">
        <v>1</v>
      </c>
      <c r="AF133" s="121">
        <f t="shared" si="55"/>
        <v>0</v>
      </c>
      <c r="AG133" s="124">
        <f t="shared" si="44"/>
        <v>4</v>
      </c>
      <c r="AH133" s="121">
        <f>AF133+AG133</f>
        <v>4</v>
      </c>
      <c r="AI133" s="167"/>
      <c r="AJ133" s="161"/>
      <c r="AK133" s="167">
        <v>1</v>
      </c>
      <c r="AL133" s="156"/>
      <c r="AM133" s="161"/>
      <c r="AN133" s="167"/>
      <c r="AO133" s="113">
        <f>AM133+AN133</f>
        <v>0</v>
      </c>
    </row>
    <row r="134" spans="2:41" ht="13.5">
      <c r="B134" s="10" t="s">
        <v>315</v>
      </c>
      <c r="C134" s="17" t="s">
        <v>322</v>
      </c>
      <c r="D134" s="7"/>
      <c r="E134" s="163">
        <v>8</v>
      </c>
      <c r="F134" s="157"/>
      <c r="G134" s="157">
        <v>119</v>
      </c>
      <c r="H134" s="157">
        <v>109</v>
      </c>
      <c r="I134" s="173">
        <f t="shared" si="45"/>
        <v>228</v>
      </c>
      <c r="J134" s="158">
        <v>125</v>
      </c>
      <c r="K134" s="159">
        <v>103</v>
      </c>
      <c r="L134" s="160"/>
      <c r="M134" s="161">
        <v>1</v>
      </c>
      <c r="N134" s="162"/>
      <c r="O134" s="161"/>
      <c r="P134" s="162"/>
      <c r="Q134" s="157"/>
      <c r="R134" s="162"/>
      <c r="S134" s="161"/>
      <c r="T134" s="162"/>
      <c r="U134" s="161"/>
      <c r="V134" s="162">
        <v>1</v>
      </c>
      <c r="W134" s="161">
        <v>5</v>
      </c>
      <c r="X134" s="162"/>
      <c r="Y134" s="161"/>
      <c r="Z134" s="167"/>
      <c r="AA134" s="157"/>
      <c r="AB134" s="158"/>
      <c r="AC134" s="157"/>
      <c r="AD134" s="158"/>
      <c r="AE134" s="157">
        <v>5</v>
      </c>
      <c r="AF134" s="121">
        <f t="shared" si="55"/>
        <v>1</v>
      </c>
      <c r="AG134" s="124">
        <f t="shared" si="44"/>
        <v>11</v>
      </c>
      <c r="AH134" s="121">
        <f t="shared" si="56"/>
        <v>12</v>
      </c>
      <c r="AI134" s="167"/>
      <c r="AJ134" s="161"/>
      <c r="AK134" s="167"/>
      <c r="AL134" s="156"/>
      <c r="AM134" s="161"/>
      <c r="AN134" s="167">
        <v>1</v>
      </c>
      <c r="AO134" s="113">
        <f t="shared" si="57"/>
        <v>1</v>
      </c>
    </row>
    <row r="135" spans="2:41" ht="16.5" customHeight="1" thickBot="1">
      <c r="B135" s="11"/>
      <c r="C135" s="142" t="s">
        <v>30</v>
      </c>
      <c r="D135" s="68"/>
      <c r="E135" s="114">
        <f>SUM(E126:E134)</f>
        <v>37</v>
      </c>
      <c r="F135" s="116">
        <f>SUM(F126:F134)</f>
        <v>0</v>
      </c>
      <c r="G135" s="116">
        <f>SUM(G126:G134)</f>
        <v>446</v>
      </c>
      <c r="H135" s="116">
        <f aca="true" t="shared" si="58" ref="H135:Q135">SUM(H126:H134)</f>
        <v>480</v>
      </c>
      <c r="I135" s="191">
        <f t="shared" si="58"/>
        <v>926</v>
      </c>
      <c r="J135" s="117">
        <f t="shared" si="58"/>
        <v>488</v>
      </c>
      <c r="K135" s="118">
        <f t="shared" si="58"/>
        <v>438</v>
      </c>
      <c r="L135" s="117">
        <f t="shared" si="58"/>
        <v>0</v>
      </c>
      <c r="M135" s="116">
        <f t="shared" si="58"/>
        <v>5</v>
      </c>
      <c r="N135" s="117">
        <f>SUM(N126:N134)</f>
        <v>0</v>
      </c>
      <c r="O135" s="116">
        <f>SUM(O126:O134)</f>
        <v>0</v>
      </c>
      <c r="P135" s="117">
        <f t="shared" si="58"/>
        <v>0</v>
      </c>
      <c r="Q135" s="116">
        <f t="shared" si="58"/>
        <v>0</v>
      </c>
      <c r="R135" s="117">
        <f aca="true" t="shared" si="59" ref="R135:W135">SUM(R126:R134)</f>
        <v>0</v>
      </c>
      <c r="S135" s="116">
        <f t="shared" si="59"/>
        <v>0</v>
      </c>
      <c r="T135" s="117">
        <f t="shared" si="59"/>
        <v>0</v>
      </c>
      <c r="U135" s="116">
        <f t="shared" si="59"/>
        <v>0</v>
      </c>
      <c r="V135" s="117">
        <f t="shared" si="59"/>
        <v>1</v>
      </c>
      <c r="W135" s="116">
        <f t="shared" si="59"/>
        <v>35</v>
      </c>
      <c r="X135" s="117">
        <f aca="true" t="shared" si="60" ref="X135:AO135">SUM(X126:X134)</f>
        <v>0</v>
      </c>
      <c r="Y135" s="116">
        <f t="shared" si="60"/>
        <v>0</v>
      </c>
      <c r="Z135" s="116">
        <f t="shared" si="60"/>
        <v>0</v>
      </c>
      <c r="AA135" s="116">
        <f t="shared" si="60"/>
        <v>0</v>
      </c>
      <c r="AB135" s="117">
        <f t="shared" si="60"/>
        <v>0</v>
      </c>
      <c r="AC135" s="116">
        <f t="shared" si="60"/>
        <v>0</v>
      </c>
      <c r="AD135" s="117">
        <f>SUM(AD126:AD134)</f>
        <v>0</v>
      </c>
      <c r="AE135" s="116">
        <f>SUM(AE126:AE134)</f>
        <v>23</v>
      </c>
      <c r="AF135" s="117">
        <f t="shared" si="60"/>
        <v>1</v>
      </c>
      <c r="AG135" s="116">
        <f t="shared" si="60"/>
        <v>63</v>
      </c>
      <c r="AH135" s="116">
        <f t="shared" si="60"/>
        <v>64</v>
      </c>
      <c r="AI135" s="116">
        <f t="shared" si="60"/>
        <v>0</v>
      </c>
      <c r="AJ135" s="116">
        <f t="shared" si="60"/>
        <v>1</v>
      </c>
      <c r="AK135" s="116">
        <f t="shared" si="60"/>
        <v>6</v>
      </c>
      <c r="AL135" s="118">
        <f t="shared" si="60"/>
        <v>0</v>
      </c>
      <c r="AM135" s="116">
        <f t="shared" si="60"/>
        <v>0</v>
      </c>
      <c r="AN135" s="116">
        <f t="shared" si="60"/>
        <v>5</v>
      </c>
      <c r="AO135" s="118">
        <f t="shared" si="60"/>
        <v>5</v>
      </c>
    </row>
    <row r="136" spans="2:41" ht="13.5" customHeight="1">
      <c r="B136" s="10" t="s">
        <v>317</v>
      </c>
      <c r="C136" s="17" t="s">
        <v>216</v>
      </c>
      <c r="D136" s="7"/>
      <c r="E136" s="163">
        <v>5</v>
      </c>
      <c r="F136" s="157"/>
      <c r="G136" s="157">
        <v>48</v>
      </c>
      <c r="H136" s="157">
        <v>59</v>
      </c>
      <c r="I136" s="164">
        <f>SUM(F136:H136)</f>
        <v>107</v>
      </c>
      <c r="J136" s="158">
        <v>52</v>
      </c>
      <c r="K136" s="159">
        <v>55</v>
      </c>
      <c r="L136" s="160"/>
      <c r="M136" s="161"/>
      <c r="N136" s="162"/>
      <c r="O136" s="161"/>
      <c r="P136" s="162"/>
      <c r="Q136" s="157"/>
      <c r="R136" s="162"/>
      <c r="S136" s="161"/>
      <c r="T136" s="162"/>
      <c r="U136" s="161"/>
      <c r="V136" s="162"/>
      <c r="W136" s="161">
        <v>6</v>
      </c>
      <c r="X136" s="162"/>
      <c r="Y136" s="161"/>
      <c r="Z136" s="167"/>
      <c r="AA136" s="157"/>
      <c r="AB136" s="158"/>
      <c r="AC136" s="157"/>
      <c r="AD136" s="158"/>
      <c r="AE136" s="157">
        <v>2</v>
      </c>
      <c r="AF136" s="121">
        <f>AD136+AB136+X136+V136+P136+L136+N136+R136+T136</f>
        <v>0</v>
      </c>
      <c r="AG136" s="124">
        <f t="shared" si="44"/>
        <v>8</v>
      </c>
      <c r="AH136" s="2">
        <f>AF136+AG136</f>
        <v>8</v>
      </c>
      <c r="AI136" s="167"/>
      <c r="AJ136" s="161"/>
      <c r="AK136" s="167">
        <v>2</v>
      </c>
      <c r="AL136" s="156"/>
      <c r="AM136" s="161">
        <v>1</v>
      </c>
      <c r="AN136" s="167"/>
      <c r="AO136" s="113">
        <f>AM136+AN136</f>
        <v>1</v>
      </c>
    </row>
    <row r="137" spans="2:41" ht="13.5" customHeight="1">
      <c r="B137" s="10"/>
      <c r="C137" s="17" t="s">
        <v>217</v>
      </c>
      <c r="D137" s="7"/>
      <c r="E137" s="163">
        <v>2</v>
      </c>
      <c r="F137" s="157"/>
      <c r="G137" s="157">
        <v>6</v>
      </c>
      <c r="H137" s="157">
        <v>16</v>
      </c>
      <c r="I137" s="164">
        <f>SUM(F137:H137)</f>
        <v>22</v>
      </c>
      <c r="J137" s="158">
        <v>12</v>
      </c>
      <c r="K137" s="159">
        <v>10</v>
      </c>
      <c r="L137" s="160"/>
      <c r="M137" s="161"/>
      <c r="N137" s="162"/>
      <c r="O137" s="161"/>
      <c r="P137" s="162"/>
      <c r="Q137" s="157"/>
      <c r="R137" s="162"/>
      <c r="S137" s="161"/>
      <c r="T137" s="162"/>
      <c r="U137" s="161"/>
      <c r="V137" s="162"/>
      <c r="W137" s="161">
        <v>3</v>
      </c>
      <c r="X137" s="162"/>
      <c r="Y137" s="161"/>
      <c r="Z137" s="167"/>
      <c r="AA137" s="157"/>
      <c r="AB137" s="158"/>
      <c r="AC137" s="157"/>
      <c r="AD137" s="158"/>
      <c r="AE137" s="157">
        <v>2</v>
      </c>
      <c r="AF137" s="121">
        <f>AD137+AB137+X137+V137+P137+L137+N137+R137+T137</f>
        <v>0</v>
      </c>
      <c r="AG137" s="124">
        <f t="shared" si="44"/>
        <v>5</v>
      </c>
      <c r="AH137" s="2">
        <f>AF137+AG137</f>
        <v>5</v>
      </c>
      <c r="AI137" s="167"/>
      <c r="AJ137" s="161"/>
      <c r="AK137" s="167">
        <v>2</v>
      </c>
      <c r="AL137" s="156"/>
      <c r="AM137" s="161">
        <v>1</v>
      </c>
      <c r="AN137" s="167"/>
      <c r="AO137" s="113">
        <f>AM137+AN137</f>
        <v>1</v>
      </c>
    </row>
    <row r="138" spans="2:41" ht="13.5" customHeight="1">
      <c r="B138" s="253" t="s">
        <v>318</v>
      </c>
      <c r="C138" s="17" t="s">
        <v>218</v>
      </c>
      <c r="D138" s="7"/>
      <c r="E138" s="163">
        <v>2</v>
      </c>
      <c r="F138" s="157"/>
      <c r="G138" s="157">
        <v>17</v>
      </c>
      <c r="H138" s="157">
        <v>18</v>
      </c>
      <c r="I138" s="164">
        <f>SUM(F138:H138)</f>
        <v>35</v>
      </c>
      <c r="J138" s="158">
        <v>15</v>
      </c>
      <c r="K138" s="159">
        <v>20</v>
      </c>
      <c r="L138" s="160"/>
      <c r="M138" s="161"/>
      <c r="N138" s="162"/>
      <c r="O138" s="161"/>
      <c r="P138" s="162"/>
      <c r="Q138" s="157"/>
      <c r="R138" s="162"/>
      <c r="S138" s="161"/>
      <c r="T138" s="162"/>
      <c r="U138" s="161"/>
      <c r="V138" s="162"/>
      <c r="W138" s="161">
        <v>3</v>
      </c>
      <c r="X138" s="162"/>
      <c r="Y138" s="161"/>
      <c r="Z138" s="167"/>
      <c r="AA138" s="157"/>
      <c r="AB138" s="158"/>
      <c r="AC138" s="157"/>
      <c r="AD138" s="158"/>
      <c r="AE138" s="157">
        <v>1</v>
      </c>
      <c r="AF138" s="121">
        <f>AD138+AB138+X138+V138+P138+L138+N138+R138+T138</f>
        <v>0</v>
      </c>
      <c r="AG138" s="124">
        <f t="shared" si="44"/>
        <v>4</v>
      </c>
      <c r="AH138" s="2">
        <f>AF138+AG138</f>
        <v>4</v>
      </c>
      <c r="AI138" s="167"/>
      <c r="AJ138" s="161"/>
      <c r="AK138" s="167">
        <v>2</v>
      </c>
      <c r="AL138" s="156"/>
      <c r="AM138" s="161">
        <v>1</v>
      </c>
      <c r="AN138" s="167"/>
      <c r="AO138" s="113">
        <f>AM138+AN138</f>
        <v>1</v>
      </c>
    </row>
    <row r="139" spans="2:41" ht="13.5">
      <c r="B139" s="253"/>
      <c r="C139" s="17" t="s">
        <v>219</v>
      </c>
      <c r="D139" s="7"/>
      <c r="E139" s="163">
        <v>4</v>
      </c>
      <c r="F139" s="157">
        <v>23</v>
      </c>
      <c r="G139" s="157">
        <v>28</v>
      </c>
      <c r="H139" s="157">
        <v>44</v>
      </c>
      <c r="I139" s="164">
        <f>SUM(F139:H139)</f>
        <v>95</v>
      </c>
      <c r="J139" s="158">
        <v>48</v>
      </c>
      <c r="K139" s="159">
        <v>47</v>
      </c>
      <c r="L139" s="160"/>
      <c r="M139" s="161"/>
      <c r="N139" s="162"/>
      <c r="O139" s="161"/>
      <c r="P139" s="162"/>
      <c r="Q139" s="157"/>
      <c r="R139" s="162"/>
      <c r="S139" s="161"/>
      <c r="T139" s="162"/>
      <c r="U139" s="161"/>
      <c r="V139" s="162"/>
      <c r="W139" s="161">
        <v>6</v>
      </c>
      <c r="X139" s="162"/>
      <c r="Y139" s="161"/>
      <c r="Z139" s="167"/>
      <c r="AA139" s="157"/>
      <c r="AB139" s="158"/>
      <c r="AC139" s="157"/>
      <c r="AD139" s="158"/>
      <c r="AE139" s="157">
        <v>4</v>
      </c>
      <c r="AF139" s="121">
        <f>AD139+AB139+X139+V139+P139+L139+N139+R139+T139</f>
        <v>0</v>
      </c>
      <c r="AG139" s="124">
        <f t="shared" si="44"/>
        <v>10</v>
      </c>
      <c r="AH139" s="2">
        <f>AF139+AG139</f>
        <v>10</v>
      </c>
      <c r="AI139" s="167"/>
      <c r="AJ139" s="161">
        <v>1</v>
      </c>
      <c r="AK139" s="167">
        <v>2</v>
      </c>
      <c r="AL139" s="156"/>
      <c r="AM139" s="161">
        <v>1</v>
      </c>
      <c r="AN139" s="167"/>
      <c r="AO139" s="113">
        <f>AM139+AN139</f>
        <v>1</v>
      </c>
    </row>
    <row r="140" spans="2:41" ht="13.5">
      <c r="B140" s="218"/>
      <c r="C140" s="17" t="s">
        <v>220</v>
      </c>
      <c r="D140" s="7"/>
      <c r="E140" s="163">
        <v>8</v>
      </c>
      <c r="F140" s="157">
        <v>47</v>
      </c>
      <c r="G140" s="157">
        <v>63</v>
      </c>
      <c r="H140" s="157">
        <v>72</v>
      </c>
      <c r="I140" s="164">
        <f>SUM(F140:H140)</f>
        <v>182</v>
      </c>
      <c r="J140" s="158">
        <v>114</v>
      </c>
      <c r="K140" s="159">
        <v>68</v>
      </c>
      <c r="L140" s="160"/>
      <c r="M140" s="161"/>
      <c r="N140" s="162"/>
      <c r="O140" s="161"/>
      <c r="P140" s="162"/>
      <c r="Q140" s="157"/>
      <c r="R140" s="162"/>
      <c r="S140" s="161"/>
      <c r="T140" s="162"/>
      <c r="U140" s="161"/>
      <c r="V140" s="162"/>
      <c r="W140" s="161">
        <v>8</v>
      </c>
      <c r="X140" s="162"/>
      <c r="Y140" s="161"/>
      <c r="Z140" s="167"/>
      <c r="AA140" s="157"/>
      <c r="AB140" s="158"/>
      <c r="AC140" s="157"/>
      <c r="AD140" s="158"/>
      <c r="AE140" s="157">
        <v>6</v>
      </c>
      <c r="AF140" s="121">
        <f>AD140+AB140+X140+V140+P140+L140+N140+R140+T140</f>
        <v>0</v>
      </c>
      <c r="AG140" s="124">
        <f t="shared" si="44"/>
        <v>14</v>
      </c>
      <c r="AH140" s="2">
        <f>AF140+AG140</f>
        <v>14</v>
      </c>
      <c r="AI140" s="167"/>
      <c r="AJ140" s="161"/>
      <c r="AK140" s="167">
        <v>2</v>
      </c>
      <c r="AL140" s="156"/>
      <c r="AM140" s="161">
        <v>1</v>
      </c>
      <c r="AN140" s="167"/>
      <c r="AO140" s="113">
        <f>AM140+AN140</f>
        <v>1</v>
      </c>
    </row>
    <row r="141" spans="2:41" ht="18" customHeight="1" thickBot="1">
      <c r="B141" s="84" t="s">
        <v>315</v>
      </c>
      <c r="C141" s="37" t="s">
        <v>30</v>
      </c>
      <c r="D141" s="68"/>
      <c r="E141" s="114">
        <f>SUM(E136:E140)</f>
        <v>21</v>
      </c>
      <c r="F141" s="116">
        <f aca="true" t="shared" si="61" ref="F141:AO141">SUM(F136:F140)</f>
        <v>70</v>
      </c>
      <c r="G141" s="116">
        <f t="shared" si="61"/>
        <v>162</v>
      </c>
      <c r="H141" s="116">
        <f t="shared" si="61"/>
        <v>209</v>
      </c>
      <c r="I141" s="116">
        <f t="shared" si="61"/>
        <v>441</v>
      </c>
      <c r="J141" s="117">
        <f t="shared" si="61"/>
        <v>241</v>
      </c>
      <c r="K141" s="118">
        <f t="shared" si="61"/>
        <v>200</v>
      </c>
      <c r="L141" s="117">
        <f t="shared" si="61"/>
        <v>0</v>
      </c>
      <c r="M141" s="116">
        <f t="shared" si="61"/>
        <v>0</v>
      </c>
      <c r="N141" s="117">
        <f>SUM(N136:N140)</f>
        <v>0</v>
      </c>
      <c r="O141" s="116">
        <f>SUM(O136:O140)</f>
        <v>0</v>
      </c>
      <c r="P141" s="117">
        <f t="shared" si="61"/>
        <v>0</v>
      </c>
      <c r="Q141" s="116">
        <f t="shared" si="61"/>
        <v>0</v>
      </c>
      <c r="R141" s="117">
        <f>SUM(R136:R140)</f>
        <v>0</v>
      </c>
      <c r="S141" s="116">
        <f>SUM(S136:S140)</f>
        <v>0</v>
      </c>
      <c r="T141" s="117">
        <f>SUM(T136:T140)</f>
        <v>0</v>
      </c>
      <c r="U141" s="116">
        <f>SUM(U136:U140)</f>
        <v>0</v>
      </c>
      <c r="V141" s="117">
        <f t="shared" si="61"/>
        <v>0</v>
      </c>
      <c r="W141" s="116">
        <f t="shared" si="61"/>
        <v>26</v>
      </c>
      <c r="X141" s="117">
        <f t="shared" si="61"/>
        <v>0</v>
      </c>
      <c r="Y141" s="116">
        <f t="shared" si="61"/>
        <v>0</v>
      </c>
      <c r="Z141" s="116">
        <f t="shared" si="61"/>
        <v>0</v>
      </c>
      <c r="AA141" s="116">
        <f t="shared" si="61"/>
        <v>0</v>
      </c>
      <c r="AB141" s="117">
        <f t="shared" si="61"/>
        <v>0</v>
      </c>
      <c r="AC141" s="116">
        <f t="shared" si="61"/>
        <v>0</v>
      </c>
      <c r="AD141" s="117">
        <f>SUM(AD136:AD140)</f>
        <v>0</v>
      </c>
      <c r="AE141" s="116">
        <f>SUM(AE136:AE140)</f>
        <v>15</v>
      </c>
      <c r="AF141" s="117">
        <f t="shared" si="61"/>
        <v>0</v>
      </c>
      <c r="AG141" s="116">
        <f t="shared" si="61"/>
        <v>41</v>
      </c>
      <c r="AH141" s="116">
        <f t="shared" si="61"/>
        <v>41</v>
      </c>
      <c r="AI141" s="116">
        <f t="shared" si="61"/>
        <v>0</v>
      </c>
      <c r="AJ141" s="116">
        <f t="shared" si="61"/>
        <v>1</v>
      </c>
      <c r="AK141" s="116">
        <f t="shared" si="61"/>
        <v>10</v>
      </c>
      <c r="AL141" s="118">
        <f t="shared" si="61"/>
        <v>0</v>
      </c>
      <c r="AM141" s="116">
        <f t="shared" si="61"/>
        <v>5</v>
      </c>
      <c r="AN141" s="116">
        <f t="shared" si="61"/>
        <v>0</v>
      </c>
      <c r="AO141" s="118">
        <f t="shared" si="61"/>
        <v>5</v>
      </c>
    </row>
    <row r="142" spans="2:41" ht="13.5" customHeight="1">
      <c r="B142" s="10" t="s">
        <v>329</v>
      </c>
      <c r="C142" s="17" t="s">
        <v>330</v>
      </c>
      <c r="D142" s="7"/>
      <c r="E142" s="163">
        <v>6</v>
      </c>
      <c r="F142" s="157">
        <v>36</v>
      </c>
      <c r="G142" s="157">
        <v>40</v>
      </c>
      <c r="H142" s="157">
        <v>50</v>
      </c>
      <c r="I142" s="164">
        <f>SUM(F142:H142)</f>
        <v>126</v>
      </c>
      <c r="J142" s="158">
        <v>64</v>
      </c>
      <c r="K142" s="159">
        <v>62</v>
      </c>
      <c r="L142" s="160"/>
      <c r="M142" s="161">
        <v>1</v>
      </c>
      <c r="N142" s="162"/>
      <c r="O142" s="161">
        <v>1</v>
      </c>
      <c r="P142" s="162"/>
      <c r="Q142" s="157">
        <v>0</v>
      </c>
      <c r="R142" s="162"/>
      <c r="S142" s="161"/>
      <c r="T142" s="162"/>
      <c r="U142" s="161"/>
      <c r="V142" s="162"/>
      <c r="W142" s="161">
        <v>4</v>
      </c>
      <c r="X142" s="162"/>
      <c r="Y142" s="161"/>
      <c r="Z142" s="167"/>
      <c r="AA142" s="157"/>
      <c r="AB142" s="158"/>
      <c r="AC142" s="157"/>
      <c r="AD142" s="158"/>
      <c r="AE142" s="157">
        <v>4</v>
      </c>
      <c r="AF142" s="121">
        <f>AD142+AB142+X142+V142+P142+L142+N142+R142+T142</f>
        <v>0</v>
      </c>
      <c r="AG142" s="124">
        <f t="shared" si="44"/>
        <v>10</v>
      </c>
      <c r="AH142" s="2">
        <f>AF142+AG142</f>
        <v>10</v>
      </c>
      <c r="AI142" s="167"/>
      <c r="AJ142" s="161"/>
      <c r="AK142" s="167">
        <v>0</v>
      </c>
      <c r="AL142" s="156">
        <v>1</v>
      </c>
      <c r="AM142" s="161"/>
      <c r="AN142" s="167">
        <v>3</v>
      </c>
      <c r="AO142" s="113">
        <f>AM142+AN142</f>
        <v>3</v>
      </c>
    </row>
    <row r="143" spans="2:41" ht="13.5" customHeight="1">
      <c r="B143" s="10"/>
      <c r="C143" s="17" t="s">
        <v>331</v>
      </c>
      <c r="D143" s="7"/>
      <c r="E143" s="163">
        <v>6</v>
      </c>
      <c r="F143" s="157">
        <v>30</v>
      </c>
      <c r="G143" s="157">
        <v>45</v>
      </c>
      <c r="H143" s="157">
        <v>38</v>
      </c>
      <c r="I143" s="164">
        <f>SUM(F143:H143)</f>
        <v>113</v>
      </c>
      <c r="J143" s="158">
        <v>63</v>
      </c>
      <c r="K143" s="159">
        <v>50</v>
      </c>
      <c r="L143" s="160"/>
      <c r="M143" s="161">
        <v>1</v>
      </c>
      <c r="N143" s="162"/>
      <c r="O143" s="161">
        <v>1</v>
      </c>
      <c r="P143" s="162"/>
      <c r="Q143" s="157"/>
      <c r="R143" s="162"/>
      <c r="S143" s="161"/>
      <c r="T143" s="162"/>
      <c r="U143" s="161"/>
      <c r="V143" s="162"/>
      <c r="W143" s="161">
        <v>6</v>
      </c>
      <c r="X143" s="162"/>
      <c r="Y143" s="161"/>
      <c r="Z143" s="167"/>
      <c r="AA143" s="157"/>
      <c r="AB143" s="158"/>
      <c r="AC143" s="157"/>
      <c r="AD143" s="158"/>
      <c r="AE143" s="157">
        <v>0</v>
      </c>
      <c r="AF143" s="121">
        <f>AD143+AB143+X143+V143+P143+L143+N143+R143+T143</f>
        <v>0</v>
      </c>
      <c r="AG143" s="124">
        <f t="shared" si="44"/>
        <v>8</v>
      </c>
      <c r="AH143" s="2">
        <f>AF143+AG143</f>
        <v>8</v>
      </c>
      <c r="AI143" s="167"/>
      <c r="AJ143" s="161"/>
      <c r="AK143" s="167"/>
      <c r="AL143" s="156"/>
      <c r="AM143" s="161"/>
      <c r="AN143" s="167">
        <v>1</v>
      </c>
      <c r="AO143" s="113">
        <f>AM143+AN143</f>
        <v>1</v>
      </c>
    </row>
    <row r="144" spans="2:41" ht="13.5" customHeight="1">
      <c r="B144" s="253" t="s">
        <v>209</v>
      </c>
      <c r="C144" s="17" t="s">
        <v>327</v>
      </c>
      <c r="D144" s="7"/>
      <c r="E144" s="163">
        <v>3</v>
      </c>
      <c r="F144" s="157">
        <v>15</v>
      </c>
      <c r="G144" s="157">
        <v>27</v>
      </c>
      <c r="H144" s="157">
        <v>13</v>
      </c>
      <c r="I144" s="164">
        <f>SUM(F144:H144)</f>
        <v>55</v>
      </c>
      <c r="J144" s="158">
        <v>34</v>
      </c>
      <c r="K144" s="159">
        <v>21</v>
      </c>
      <c r="L144" s="160"/>
      <c r="M144" s="161">
        <v>1</v>
      </c>
      <c r="N144" s="162"/>
      <c r="O144" s="161">
        <v>1</v>
      </c>
      <c r="P144" s="162"/>
      <c r="Q144" s="157"/>
      <c r="R144" s="162"/>
      <c r="S144" s="161"/>
      <c r="T144" s="162"/>
      <c r="U144" s="161"/>
      <c r="V144" s="162"/>
      <c r="W144" s="161">
        <v>4</v>
      </c>
      <c r="X144" s="162"/>
      <c r="Y144" s="161"/>
      <c r="Z144" s="167"/>
      <c r="AA144" s="157"/>
      <c r="AB144" s="158"/>
      <c r="AC144" s="157"/>
      <c r="AD144" s="158"/>
      <c r="AE144" s="157">
        <v>0</v>
      </c>
      <c r="AF144" s="121">
        <f>AD144+AB144+X144+V144+P144+L144+N144+R144+T144</f>
        <v>0</v>
      </c>
      <c r="AG144" s="124">
        <f t="shared" si="44"/>
        <v>6</v>
      </c>
      <c r="AH144" s="2">
        <f>AF144+AG144</f>
        <v>6</v>
      </c>
      <c r="AI144" s="167"/>
      <c r="AJ144" s="161">
        <v>1</v>
      </c>
      <c r="AK144" s="167"/>
      <c r="AL144" s="156">
        <v>1</v>
      </c>
      <c r="AM144" s="161"/>
      <c r="AN144" s="167">
        <v>1</v>
      </c>
      <c r="AO144" s="113">
        <f>AM144+AN144</f>
        <v>1</v>
      </c>
    </row>
    <row r="145" spans="2:41" ht="13.5" customHeight="1">
      <c r="B145" s="253"/>
      <c r="C145" s="17" t="s">
        <v>328</v>
      </c>
      <c r="D145" s="7"/>
      <c r="E145" s="163">
        <v>6</v>
      </c>
      <c r="F145" s="157">
        <v>29</v>
      </c>
      <c r="G145" s="157">
        <v>38</v>
      </c>
      <c r="H145" s="157">
        <v>38</v>
      </c>
      <c r="I145" s="164">
        <f>SUM(F145:H145)</f>
        <v>105</v>
      </c>
      <c r="J145" s="158">
        <v>52</v>
      </c>
      <c r="K145" s="159">
        <v>53</v>
      </c>
      <c r="L145" s="160"/>
      <c r="M145" s="161">
        <v>1</v>
      </c>
      <c r="N145" s="162"/>
      <c r="O145" s="161">
        <v>1</v>
      </c>
      <c r="P145" s="162"/>
      <c r="Q145" s="157">
        <v>0</v>
      </c>
      <c r="R145" s="162"/>
      <c r="S145" s="161"/>
      <c r="T145" s="162"/>
      <c r="U145" s="161"/>
      <c r="V145" s="162"/>
      <c r="W145" s="161">
        <v>6</v>
      </c>
      <c r="X145" s="162"/>
      <c r="Y145" s="161"/>
      <c r="Z145" s="167"/>
      <c r="AA145" s="157"/>
      <c r="AB145" s="158"/>
      <c r="AC145" s="157"/>
      <c r="AD145" s="158"/>
      <c r="AE145" s="157">
        <v>0</v>
      </c>
      <c r="AF145" s="121">
        <f>AD145+AB145+X145+V145+P145+L145+N145+R145+T145</f>
        <v>0</v>
      </c>
      <c r="AG145" s="124">
        <f t="shared" si="44"/>
        <v>8</v>
      </c>
      <c r="AH145" s="2">
        <f>AF145+AG145</f>
        <v>8</v>
      </c>
      <c r="AI145" s="167"/>
      <c r="AJ145" s="161">
        <v>0</v>
      </c>
      <c r="AK145" s="167"/>
      <c r="AL145" s="156">
        <v>4</v>
      </c>
      <c r="AM145" s="161"/>
      <c r="AN145" s="167">
        <v>1</v>
      </c>
      <c r="AO145" s="113">
        <f>AM145+AN145</f>
        <v>1</v>
      </c>
    </row>
    <row r="146" spans="2:41" ht="13.5" customHeight="1">
      <c r="B146" s="99"/>
      <c r="C146" s="27" t="s">
        <v>332</v>
      </c>
      <c r="D146" s="7"/>
      <c r="E146" s="163">
        <v>3</v>
      </c>
      <c r="F146" s="157">
        <v>19</v>
      </c>
      <c r="G146" s="209">
        <v>19</v>
      </c>
      <c r="H146" s="157">
        <v>10</v>
      </c>
      <c r="I146" s="164">
        <f>SUM(F146:H146)</f>
        <v>48</v>
      </c>
      <c r="J146" s="158">
        <v>22</v>
      </c>
      <c r="K146" s="178">
        <v>26</v>
      </c>
      <c r="L146" s="160"/>
      <c r="M146" s="178">
        <v>1</v>
      </c>
      <c r="N146" s="162"/>
      <c r="O146" s="178">
        <v>1</v>
      </c>
      <c r="P146" s="162"/>
      <c r="Q146" s="157"/>
      <c r="R146" s="162"/>
      <c r="S146" s="178"/>
      <c r="T146" s="162"/>
      <c r="U146" s="178"/>
      <c r="V146" s="162"/>
      <c r="W146" s="178">
        <v>4</v>
      </c>
      <c r="X146" s="162"/>
      <c r="Y146" s="178"/>
      <c r="Z146" s="167"/>
      <c r="AA146" s="157"/>
      <c r="AB146" s="158"/>
      <c r="AC146" s="157"/>
      <c r="AD146" s="158"/>
      <c r="AE146" s="157"/>
      <c r="AF146" s="121">
        <f>AD146+AB146+X146+V146+P146+L146+N146+R146+T146</f>
        <v>0</v>
      </c>
      <c r="AG146" s="124">
        <f t="shared" si="44"/>
        <v>6</v>
      </c>
      <c r="AH146" s="101">
        <f>AF146+AG146</f>
        <v>6</v>
      </c>
      <c r="AI146" s="157"/>
      <c r="AJ146" s="167">
        <v>1</v>
      </c>
      <c r="AK146" s="157"/>
      <c r="AL146" s="156"/>
      <c r="AM146" s="179"/>
      <c r="AN146" s="157">
        <v>1</v>
      </c>
      <c r="AO146" s="113">
        <f>AM146+AN146</f>
        <v>1</v>
      </c>
    </row>
    <row r="147" spans="2:41" ht="13.5" customHeight="1" thickBot="1">
      <c r="B147" s="100" t="s">
        <v>315</v>
      </c>
      <c r="C147" s="37" t="s">
        <v>30</v>
      </c>
      <c r="D147" s="68"/>
      <c r="E147" s="114">
        <f>SUM(E142:E146)</f>
        <v>24</v>
      </c>
      <c r="F147" s="116">
        <f aca="true" t="shared" si="62" ref="F147:AO147">SUM(F142:F146)</f>
        <v>129</v>
      </c>
      <c r="G147" s="116">
        <f t="shared" si="62"/>
        <v>169</v>
      </c>
      <c r="H147" s="116">
        <f t="shared" si="62"/>
        <v>149</v>
      </c>
      <c r="I147" s="116">
        <f t="shared" si="62"/>
        <v>447</v>
      </c>
      <c r="J147" s="117">
        <f t="shared" si="62"/>
        <v>235</v>
      </c>
      <c r="K147" s="127">
        <f t="shared" si="62"/>
        <v>212</v>
      </c>
      <c r="L147" s="126">
        <f t="shared" si="62"/>
        <v>0</v>
      </c>
      <c r="M147" s="127">
        <f t="shared" si="62"/>
        <v>5</v>
      </c>
      <c r="N147" s="128">
        <f>SUM(N142:N146)</f>
        <v>0</v>
      </c>
      <c r="O147" s="127">
        <f>SUM(O142:O146)</f>
        <v>5</v>
      </c>
      <c r="P147" s="128">
        <f t="shared" si="62"/>
        <v>0</v>
      </c>
      <c r="Q147" s="116">
        <f t="shared" si="62"/>
        <v>0</v>
      </c>
      <c r="R147" s="128">
        <f>SUM(R142:R146)</f>
        <v>0</v>
      </c>
      <c r="S147" s="127">
        <f>SUM(S142:S146)</f>
        <v>0</v>
      </c>
      <c r="T147" s="128">
        <f>SUM(T142:T146)</f>
        <v>0</v>
      </c>
      <c r="U147" s="127">
        <f>SUM(U142:U146)</f>
        <v>0</v>
      </c>
      <c r="V147" s="128">
        <f t="shared" si="62"/>
        <v>0</v>
      </c>
      <c r="W147" s="127">
        <f t="shared" si="62"/>
        <v>24</v>
      </c>
      <c r="X147" s="128">
        <f t="shared" si="62"/>
        <v>0</v>
      </c>
      <c r="Y147" s="127">
        <f t="shared" si="62"/>
        <v>0</v>
      </c>
      <c r="Z147" s="130">
        <f t="shared" si="62"/>
        <v>0</v>
      </c>
      <c r="AA147" s="116">
        <f t="shared" si="62"/>
        <v>0</v>
      </c>
      <c r="AB147" s="117">
        <f t="shared" si="62"/>
        <v>0</v>
      </c>
      <c r="AC147" s="116">
        <f t="shared" si="62"/>
        <v>0</v>
      </c>
      <c r="AD147" s="117">
        <f t="shared" si="62"/>
        <v>0</v>
      </c>
      <c r="AE147" s="116">
        <f t="shared" si="62"/>
        <v>4</v>
      </c>
      <c r="AF147" s="128">
        <f t="shared" si="62"/>
        <v>0</v>
      </c>
      <c r="AG147" s="116">
        <f t="shared" si="62"/>
        <v>38</v>
      </c>
      <c r="AH147" s="130">
        <f t="shared" si="62"/>
        <v>38</v>
      </c>
      <c r="AI147" s="116">
        <f t="shared" si="62"/>
        <v>0</v>
      </c>
      <c r="AJ147" s="130">
        <f t="shared" si="62"/>
        <v>2</v>
      </c>
      <c r="AK147" s="116">
        <f t="shared" si="62"/>
        <v>0</v>
      </c>
      <c r="AL147" s="118">
        <f t="shared" si="62"/>
        <v>6</v>
      </c>
      <c r="AM147" s="115">
        <f t="shared" si="62"/>
        <v>0</v>
      </c>
      <c r="AN147" s="116">
        <f t="shared" si="62"/>
        <v>7</v>
      </c>
      <c r="AO147" s="118">
        <f t="shared" si="62"/>
        <v>7</v>
      </c>
    </row>
    <row r="148" spans="2:41" ht="13.5">
      <c r="B148" s="10" t="s">
        <v>189</v>
      </c>
      <c r="C148" s="17" t="s">
        <v>191</v>
      </c>
      <c r="D148" s="7"/>
      <c r="E148" s="163">
        <v>9</v>
      </c>
      <c r="F148" s="157">
        <v>69</v>
      </c>
      <c r="G148" s="157">
        <v>61</v>
      </c>
      <c r="H148" s="157">
        <v>68</v>
      </c>
      <c r="I148" s="173">
        <f>SUM(F148:H148)</f>
        <v>198</v>
      </c>
      <c r="J148" s="158">
        <v>108</v>
      </c>
      <c r="K148" s="159">
        <v>90</v>
      </c>
      <c r="L148" s="160"/>
      <c r="M148" s="161">
        <v>1</v>
      </c>
      <c r="N148" s="162"/>
      <c r="O148" s="161"/>
      <c r="P148" s="162"/>
      <c r="Q148" s="157"/>
      <c r="R148" s="162"/>
      <c r="S148" s="161"/>
      <c r="T148" s="162"/>
      <c r="U148" s="161"/>
      <c r="V148" s="162"/>
      <c r="W148" s="161">
        <v>7</v>
      </c>
      <c r="X148" s="162"/>
      <c r="Y148" s="161"/>
      <c r="Z148" s="167"/>
      <c r="AA148" s="157"/>
      <c r="AB148" s="158"/>
      <c r="AC148" s="157"/>
      <c r="AD148" s="158"/>
      <c r="AE148" s="157">
        <v>12</v>
      </c>
      <c r="AF148" s="121">
        <f>AD148+AB148+X148+V148+P148+L148+N148+R148+T148</f>
        <v>0</v>
      </c>
      <c r="AG148" s="124">
        <v>20</v>
      </c>
      <c r="AH148" s="2">
        <f>AF148+AG148</f>
        <v>20</v>
      </c>
      <c r="AI148" s="167"/>
      <c r="AJ148" s="161"/>
      <c r="AK148" s="167"/>
      <c r="AL148" s="156"/>
      <c r="AM148" s="161">
        <v>1</v>
      </c>
      <c r="AN148" s="167">
        <v>5</v>
      </c>
      <c r="AO148" s="113">
        <f>AM148+AN148</f>
        <v>6</v>
      </c>
    </row>
    <row r="149" spans="2:41" ht="13.5">
      <c r="B149" s="99" t="s">
        <v>190</v>
      </c>
      <c r="C149" s="17"/>
      <c r="D149" s="7"/>
      <c r="E149" s="163"/>
      <c r="F149" s="157"/>
      <c r="G149" s="157"/>
      <c r="H149" s="157"/>
      <c r="I149" s="173"/>
      <c r="J149" s="158"/>
      <c r="K149" s="159"/>
      <c r="L149" s="160"/>
      <c r="M149" s="161"/>
      <c r="N149" s="162"/>
      <c r="O149" s="161"/>
      <c r="P149" s="162"/>
      <c r="Q149" s="157"/>
      <c r="R149" s="162"/>
      <c r="S149" s="161"/>
      <c r="T149" s="162"/>
      <c r="U149" s="161"/>
      <c r="V149" s="162"/>
      <c r="W149" s="161"/>
      <c r="X149" s="162"/>
      <c r="Y149" s="161"/>
      <c r="Z149" s="167"/>
      <c r="AA149" s="157"/>
      <c r="AB149" s="158"/>
      <c r="AC149" s="157"/>
      <c r="AD149" s="158"/>
      <c r="AE149" s="157"/>
      <c r="AF149" s="121">
        <f>AD149+AB149+X149+V149+P149+L149</f>
        <v>0</v>
      </c>
      <c r="AG149" s="124">
        <f>M149+Q149+W149+Y149+Z149+AA149+AC149+AE149</f>
        <v>0</v>
      </c>
      <c r="AH149" s="121"/>
      <c r="AI149" s="167"/>
      <c r="AJ149" s="161"/>
      <c r="AK149" s="167"/>
      <c r="AL149" s="156"/>
      <c r="AM149" s="161"/>
      <c r="AN149" s="167"/>
      <c r="AO149" s="113"/>
    </row>
    <row r="150" spans="2:41" ht="14.25" thickBot="1">
      <c r="B150" s="11" t="s">
        <v>67</v>
      </c>
      <c r="C150" s="37" t="s">
        <v>316</v>
      </c>
      <c r="D150" s="68"/>
      <c r="E150" s="114">
        <f>SUM(E148:E149)</f>
        <v>9</v>
      </c>
      <c r="F150" s="116">
        <f aca="true" t="shared" si="63" ref="F150:AO150">SUM(F148:F149)</f>
        <v>69</v>
      </c>
      <c r="G150" s="116">
        <f t="shared" si="63"/>
        <v>61</v>
      </c>
      <c r="H150" s="116">
        <f t="shared" si="63"/>
        <v>68</v>
      </c>
      <c r="I150" s="191">
        <f t="shared" si="63"/>
        <v>198</v>
      </c>
      <c r="J150" s="117">
        <f t="shared" si="63"/>
        <v>108</v>
      </c>
      <c r="K150" s="125">
        <f t="shared" si="63"/>
        <v>90</v>
      </c>
      <c r="L150" s="126">
        <f t="shared" si="63"/>
        <v>0</v>
      </c>
      <c r="M150" s="127">
        <f t="shared" si="63"/>
        <v>1</v>
      </c>
      <c r="N150" s="128">
        <f>SUM(N148:N149)</f>
        <v>0</v>
      </c>
      <c r="O150" s="127">
        <f>SUM(O148:O149)</f>
        <v>0</v>
      </c>
      <c r="P150" s="128">
        <f t="shared" si="63"/>
        <v>0</v>
      </c>
      <c r="Q150" s="116">
        <f t="shared" si="63"/>
        <v>0</v>
      </c>
      <c r="R150" s="128">
        <f>SUM(R148:R149)</f>
        <v>0</v>
      </c>
      <c r="S150" s="127">
        <f>SUM(S148:S149)</f>
        <v>0</v>
      </c>
      <c r="T150" s="128">
        <f>SUM(T148:T149)</f>
        <v>0</v>
      </c>
      <c r="U150" s="127">
        <f>SUM(U148:U149)</f>
        <v>0</v>
      </c>
      <c r="V150" s="128">
        <f t="shared" si="63"/>
        <v>0</v>
      </c>
      <c r="W150" s="127">
        <f t="shared" si="63"/>
        <v>7</v>
      </c>
      <c r="X150" s="128">
        <f t="shared" si="63"/>
        <v>0</v>
      </c>
      <c r="Y150" s="127">
        <f t="shared" si="63"/>
        <v>0</v>
      </c>
      <c r="Z150" s="130">
        <f t="shared" si="63"/>
        <v>0</v>
      </c>
      <c r="AA150" s="116">
        <f t="shared" si="63"/>
        <v>0</v>
      </c>
      <c r="AB150" s="117">
        <f t="shared" si="63"/>
        <v>0</v>
      </c>
      <c r="AC150" s="176">
        <f t="shared" si="63"/>
        <v>0</v>
      </c>
      <c r="AD150" s="117">
        <f>SUM(AD148:AD149)</f>
        <v>0</v>
      </c>
      <c r="AE150" s="176">
        <f>SUM(AE148:AE149)</f>
        <v>12</v>
      </c>
      <c r="AF150" s="127">
        <f t="shared" si="63"/>
        <v>0</v>
      </c>
      <c r="AG150" s="131">
        <f t="shared" si="63"/>
        <v>20</v>
      </c>
      <c r="AH150" s="127">
        <f t="shared" si="63"/>
        <v>20</v>
      </c>
      <c r="AI150" s="130">
        <f t="shared" si="63"/>
        <v>0</v>
      </c>
      <c r="AJ150" s="127">
        <f t="shared" si="63"/>
        <v>0</v>
      </c>
      <c r="AK150" s="130">
        <f t="shared" si="63"/>
        <v>0</v>
      </c>
      <c r="AL150" s="118">
        <f t="shared" si="63"/>
        <v>0</v>
      </c>
      <c r="AM150" s="127">
        <f t="shared" si="63"/>
        <v>1</v>
      </c>
      <c r="AN150" s="130">
        <f t="shared" si="63"/>
        <v>5</v>
      </c>
      <c r="AO150" s="118">
        <f t="shared" si="63"/>
        <v>6</v>
      </c>
    </row>
    <row r="151" spans="2:41" ht="13.5">
      <c r="B151" s="10" t="s">
        <v>192</v>
      </c>
      <c r="C151" s="17" t="s">
        <v>194</v>
      </c>
      <c r="D151" s="7"/>
      <c r="E151" s="163">
        <v>3</v>
      </c>
      <c r="F151" s="157">
        <v>28</v>
      </c>
      <c r="G151" s="157">
        <v>21</v>
      </c>
      <c r="H151" s="157">
        <v>33</v>
      </c>
      <c r="I151" s="173">
        <f>SUM(F151:H151)</f>
        <v>82</v>
      </c>
      <c r="J151" s="158">
        <v>34</v>
      </c>
      <c r="K151" s="159">
        <v>48</v>
      </c>
      <c r="L151" s="160"/>
      <c r="M151" s="161">
        <v>1</v>
      </c>
      <c r="N151" s="162"/>
      <c r="O151" s="161"/>
      <c r="P151" s="162"/>
      <c r="Q151" s="157">
        <v>1</v>
      </c>
      <c r="R151" s="162"/>
      <c r="S151" s="161"/>
      <c r="T151" s="162"/>
      <c r="U151" s="161"/>
      <c r="V151" s="162"/>
      <c r="W151" s="161">
        <v>2</v>
      </c>
      <c r="X151" s="162"/>
      <c r="Y151" s="161"/>
      <c r="Z151" s="167"/>
      <c r="AA151" s="157"/>
      <c r="AB151" s="158"/>
      <c r="AC151" s="157"/>
      <c r="AD151" s="158"/>
      <c r="AE151" s="157">
        <v>4</v>
      </c>
      <c r="AF151" s="121">
        <f>AD151+AB151+X151+V151+P151+L151+N151+R151+T151</f>
        <v>0</v>
      </c>
      <c r="AG151" s="124">
        <f>M151+Q151+W151+Y151+Z151+AA151+AC151+AE151+U151+S151+O151</f>
        <v>8</v>
      </c>
      <c r="AH151" s="121">
        <f>AF151+AG151</f>
        <v>8</v>
      </c>
      <c r="AI151" s="167"/>
      <c r="AJ151" s="161"/>
      <c r="AK151" s="167"/>
      <c r="AL151" s="156"/>
      <c r="AM151" s="161"/>
      <c r="AN151" s="167"/>
      <c r="AO151" s="113">
        <f>AM151+AN151</f>
        <v>0</v>
      </c>
    </row>
    <row r="152" spans="2:41" ht="13.5">
      <c r="B152" s="99" t="s">
        <v>193</v>
      </c>
      <c r="C152" s="17"/>
      <c r="D152" s="7"/>
      <c r="E152" s="163"/>
      <c r="F152" s="157"/>
      <c r="G152" s="157"/>
      <c r="H152" s="157"/>
      <c r="I152" s="173"/>
      <c r="J152" s="158"/>
      <c r="K152" s="159"/>
      <c r="L152" s="160"/>
      <c r="M152" s="161"/>
      <c r="N152" s="162"/>
      <c r="O152" s="161"/>
      <c r="P152" s="162"/>
      <c r="Q152" s="157"/>
      <c r="R152" s="162"/>
      <c r="S152" s="161"/>
      <c r="T152" s="162"/>
      <c r="U152" s="161"/>
      <c r="V152" s="162"/>
      <c r="W152" s="161"/>
      <c r="X152" s="162"/>
      <c r="Y152" s="161"/>
      <c r="Z152" s="167"/>
      <c r="AA152" s="157"/>
      <c r="AB152" s="158"/>
      <c r="AC152" s="157"/>
      <c r="AD152" s="158"/>
      <c r="AE152" s="157"/>
      <c r="AF152" s="121">
        <f>AD152+AB152+X152+V152+P152+L152</f>
        <v>0</v>
      </c>
      <c r="AG152" s="124">
        <f>M152+Q152+W152+Y152+Z152+AA152+AC152+AE152</f>
        <v>0</v>
      </c>
      <c r="AH152" s="121"/>
      <c r="AI152" s="167"/>
      <c r="AJ152" s="161"/>
      <c r="AK152" s="167"/>
      <c r="AL152" s="156"/>
      <c r="AM152" s="161"/>
      <c r="AN152" s="167"/>
      <c r="AO152" s="113"/>
    </row>
    <row r="153" spans="2:41" ht="14.25" thickBot="1">
      <c r="B153" s="11" t="s">
        <v>67</v>
      </c>
      <c r="C153" s="37" t="s">
        <v>316</v>
      </c>
      <c r="D153" s="68"/>
      <c r="E153" s="114">
        <f>SUM(E151:E152)</f>
        <v>3</v>
      </c>
      <c r="F153" s="116">
        <f aca="true" t="shared" si="64" ref="F153:AO153">SUM(F151:F152)</f>
        <v>28</v>
      </c>
      <c r="G153" s="116">
        <f t="shared" si="64"/>
        <v>21</v>
      </c>
      <c r="H153" s="116">
        <f t="shared" si="64"/>
        <v>33</v>
      </c>
      <c r="I153" s="191">
        <f t="shared" si="64"/>
        <v>82</v>
      </c>
      <c r="J153" s="117">
        <f t="shared" si="64"/>
        <v>34</v>
      </c>
      <c r="K153" s="125">
        <f t="shared" si="64"/>
        <v>48</v>
      </c>
      <c r="L153" s="126">
        <f t="shared" si="64"/>
        <v>0</v>
      </c>
      <c r="M153" s="127">
        <f t="shared" si="64"/>
        <v>1</v>
      </c>
      <c r="N153" s="128">
        <f>SUM(N151:N152)</f>
        <v>0</v>
      </c>
      <c r="O153" s="127">
        <f>SUM(O151:O152)</f>
        <v>0</v>
      </c>
      <c r="P153" s="128">
        <f t="shared" si="64"/>
        <v>0</v>
      </c>
      <c r="Q153" s="116">
        <f t="shared" si="64"/>
        <v>1</v>
      </c>
      <c r="R153" s="128">
        <f>SUM(R151:R152)</f>
        <v>0</v>
      </c>
      <c r="S153" s="127">
        <f>SUM(S151:S152)</f>
        <v>0</v>
      </c>
      <c r="T153" s="128">
        <f>SUM(T151:T152)</f>
        <v>0</v>
      </c>
      <c r="U153" s="127">
        <f>SUM(U151:U152)</f>
        <v>0</v>
      </c>
      <c r="V153" s="128">
        <f t="shared" si="64"/>
        <v>0</v>
      </c>
      <c r="W153" s="127">
        <f t="shared" si="64"/>
        <v>2</v>
      </c>
      <c r="X153" s="128">
        <f t="shared" si="64"/>
        <v>0</v>
      </c>
      <c r="Y153" s="127">
        <f t="shared" si="64"/>
        <v>0</v>
      </c>
      <c r="Z153" s="130">
        <f t="shared" si="64"/>
        <v>0</v>
      </c>
      <c r="AA153" s="116">
        <f t="shared" si="64"/>
        <v>0</v>
      </c>
      <c r="AB153" s="117">
        <f t="shared" si="64"/>
        <v>0</v>
      </c>
      <c r="AC153" s="116">
        <f t="shared" si="64"/>
        <v>0</v>
      </c>
      <c r="AD153" s="117">
        <f>SUM(AD151:AD152)</f>
        <v>0</v>
      </c>
      <c r="AE153" s="116">
        <f>SUM(AE151:AE152)</f>
        <v>4</v>
      </c>
      <c r="AF153" s="127">
        <f t="shared" si="64"/>
        <v>0</v>
      </c>
      <c r="AG153" s="131">
        <f t="shared" si="64"/>
        <v>8</v>
      </c>
      <c r="AH153" s="127">
        <f t="shared" si="64"/>
        <v>8</v>
      </c>
      <c r="AI153" s="130">
        <f t="shared" si="64"/>
        <v>0</v>
      </c>
      <c r="AJ153" s="127">
        <f t="shared" si="64"/>
        <v>0</v>
      </c>
      <c r="AK153" s="130">
        <f t="shared" si="64"/>
        <v>0</v>
      </c>
      <c r="AL153" s="118">
        <f t="shared" si="64"/>
        <v>0</v>
      </c>
      <c r="AM153" s="127">
        <f t="shared" si="64"/>
        <v>0</v>
      </c>
      <c r="AN153" s="130">
        <f t="shared" si="64"/>
        <v>0</v>
      </c>
      <c r="AO153" s="118">
        <f t="shared" si="64"/>
        <v>0</v>
      </c>
    </row>
    <row r="154" spans="2:41" ht="13.5">
      <c r="B154" s="10" t="s">
        <v>195</v>
      </c>
      <c r="C154" s="17" t="s">
        <v>196</v>
      </c>
      <c r="D154" s="7"/>
      <c r="E154" s="163">
        <v>6</v>
      </c>
      <c r="F154" s="157">
        <v>28</v>
      </c>
      <c r="G154" s="157">
        <v>33</v>
      </c>
      <c r="H154" s="157">
        <v>31</v>
      </c>
      <c r="I154" s="173">
        <f>SUM(F154:H154)</f>
        <v>92</v>
      </c>
      <c r="J154" s="158">
        <v>48</v>
      </c>
      <c r="K154" s="159">
        <v>44</v>
      </c>
      <c r="L154" s="160"/>
      <c r="M154" s="161"/>
      <c r="N154" s="162"/>
      <c r="O154" s="161"/>
      <c r="P154" s="162"/>
      <c r="Q154" s="157">
        <v>1</v>
      </c>
      <c r="R154" s="162"/>
      <c r="S154" s="161"/>
      <c r="T154" s="162"/>
      <c r="U154" s="161"/>
      <c r="V154" s="162"/>
      <c r="W154" s="161">
        <v>4</v>
      </c>
      <c r="X154" s="162"/>
      <c r="Y154" s="161"/>
      <c r="Z154" s="167"/>
      <c r="AA154" s="157"/>
      <c r="AB154" s="158"/>
      <c r="AC154" s="157"/>
      <c r="AD154" s="158"/>
      <c r="AE154" s="157">
        <v>1</v>
      </c>
      <c r="AF154" s="121">
        <f>AD154+AB154+X154+V154+P154+L154+N154+R154+T154</f>
        <v>0</v>
      </c>
      <c r="AG154" s="124">
        <f>M154+Q154+W154+Y154+Z154+AA154+AC154+AE154+U154+S154+O154</f>
        <v>6</v>
      </c>
      <c r="AH154" s="121">
        <f>AF154+AG154</f>
        <v>6</v>
      </c>
      <c r="AI154" s="167"/>
      <c r="AJ154" s="161"/>
      <c r="AK154" s="167">
        <v>1</v>
      </c>
      <c r="AL154" s="156"/>
      <c r="AM154" s="161"/>
      <c r="AN154" s="167">
        <v>1</v>
      </c>
      <c r="AO154" s="113">
        <f>AM154+AN154</f>
        <v>1</v>
      </c>
    </row>
    <row r="155" spans="2:41" ht="13.5">
      <c r="B155" s="253" t="s">
        <v>197</v>
      </c>
      <c r="C155" s="17" t="s">
        <v>198</v>
      </c>
      <c r="D155" s="7"/>
      <c r="E155" s="163">
        <v>4</v>
      </c>
      <c r="F155" s="157">
        <v>27</v>
      </c>
      <c r="G155" s="157">
        <v>27</v>
      </c>
      <c r="H155" s="157">
        <v>23</v>
      </c>
      <c r="I155" s="173">
        <f>SUM(F155:H155)</f>
        <v>77</v>
      </c>
      <c r="J155" s="158">
        <v>47</v>
      </c>
      <c r="K155" s="159">
        <v>30</v>
      </c>
      <c r="L155" s="160"/>
      <c r="M155" s="161"/>
      <c r="N155" s="162"/>
      <c r="O155" s="161"/>
      <c r="P155" s="162"/>
      <c r="Q155" s="157">
        <v>1</v>
      </c>
      <c r="R155" s="162"/>
      <c r="S155" s="161"/>
      <c r="T155" s="162"/>
      <c r="U155" s="161"/>
      <c r="V155" s="162"/>
      <c r="W155" s="161">
        <v>3</v>
      </c>
      <c r="X155" s="162"/>
      <c r="Y155" s="161"/>
      <c r="Z155" s="167"/>
      <c r="AA155" s="157"/>
      <c r="AB155" s="158"/>
      <c r="AC155" s="157"/>
      <c r="AD155" s="158"/>
      <c r="AE155" s="157">
        <v>2</v>
      </c>
      <c r="AF155" s="121">
        <f>AD155+AB155+X155+V155+P155+L155+N155+R155+T155</f>
        <v>0</v>
      </c>
      <c r="AG155" s="124">
        <f>M155+Q155+W155+Y155+Z155+AA155+AC155+AE155+U155+S155+O155</f>
        <v>6</v>
      </c>
      <c r="AH155" s="121">
        <f>AF155+AG155</f>
        <v>6</v>
      </c>
      <c r="AI155" s="167"/>
      <c r="AJ155" s="161"/>
      <c r="AK155" s="167">
        <v>1</v>
      </c>
      <c r="AL155" s="156"/>
      <c r="AM155" s="161"/>
      <c r="AN155" s="167">
        <v>1</v>
      </c>
      <c r="AO155" s="113">
        <f>AM155+AN155</f>
        <v>1</v>
      </c>
    </row>
    <row r="156" spans="2:41" ht="13.5">
      <c r="B156" s="253"/>
      <c r="C156" s="17" t="s">
        <v>199</v>
      </c>
      <c r="D156" s="7"/>
      <c r="E156" s="163">
        <v>4</v>
      </c>
      <c r="F156" s="157">
        <v>29</v>
      </c>
      <c r="G156" s="157">
        <v>31</v>
      </c>
      <c r="H156" s="157">
        <v>28</v>
      </c>
      <c r="I156" s="173">
        <f>SUM(F156:H156)</f>
        <v>88</v>
      </c>
      <c r="J156" s="158">
        <v>46</v>
      </c>
      <c r="K156" s="159">
        <v>42</v>
      </c>
      <c r="L156" s="160"/>
      <c r="M156" s="161"/>
      <c r="N156" s="162"/>
      <c r="O156" s="161"/>
      <c r="P156" s="162"/>
      <c r="Q156" s="157">
        <v>1</v>
      </c>
      <c r="R156" s="162"/>
      <c r="S156" s="161"/>
      <c r="T156" s="162"/>
      <c r="U156" s="161"/>
      <c r="V156" s="162"/>
      <c r="W156" s="161">
        <v>3</v>
      </c>
      <c r="X156" s="162"/>
      <c r="Y156" s="161"/>
      <c r="Z156" s="167"/>
      <c r="AA156" s="157"/>
      <c r="AB156" s="158"/>
      <c r="AC156" s="157"/>
      <c r="AD156" s="158"/>
      <c r="AE156" s="157">
        <v>2</v>
      </c>
      <c r="AF156" s="121">
        <f>AD156+AB156+X156+V156+P156+L156+N156+R156+T156</f>
        <v>0</v>
      </c>
      <c r="AG156" s="124">
        <f>M156+Q156+W156+Y156+Z156+AA156+AC156+AE156+U156+S156+O156</f>
        <v>6</v>
      </c>
      <c r="AH156" s="121">
        <f>AF156+AG156</f>
        <v>6</v>
      </c>
      <c r="AI156" s="167"/>
      <c r="AJ156" s="161"/>
      <c r="AK156" s="167">
        <v>1</v>
      </c>
      <c r="AL156" s="156"/>
      <c r="AM156" s="161"/>
      <c r="AN156" s="167">
        <v>1</v>
      </c>
      <c r="AO156" s="113">
        <f>AM156+AN156</f>
        <v>1</v>
      </c>
    </row>
    <row r="157" spans="2:41" ht="16.5" customHeight="1" thickBot="1">
      <c r="B157" s="11" t="s">
        <v>362</v>
      </c>
      <c r="C157" s="37" t="s">
        <v>30</v>
      </c>
      <c r="D157" s="68"/>
      <c r="E157" s="114">
        <f>SUM(E154:E156)</f>
        <v>14</v>
      </c>
      <c r="F157" s="116">
        <f>SUM(F154:F156)</f>
        <v>84</v>
      </c>
      <c r="G157" s="116">
        <f>SUM(G154:G156)</f>
        <v>91</v>
      </c>
      <c r="H157" s="116">
        <f aca="true" t="shared" si="65" ref="H157:Q157">SUM(H154:H156)</f>
        <v>82</v>
      </c>
      <c r="I157" s="191">
        <f t="shared" si="65"/>
        <v>257</v>
      </c>
      <c r="J157" s="117">
        <f t="shared" si="65"/>
        <v>141</v>
      </c>
      <c r="K157" s="118">
        <f t="shared" si="65"/>
        <v>116</v>
      </c>
      <c r="L157" s="117">
        <f t="shared" si="65"/>
        <v>0</v>
      </c>
      <c r="M157" s="116">
        <f t="shared" si="65"/>
        <v>0</v>
      </c>
      <c r="N157" s="117">
        <f>SUM(N154:N156)</f>
        <v>0</v>
      </c>
      <c r="O157" s="116">
        <f>SUM(O154:O156)</f>
        <v>0</v>
      </c>
      <c r="P157" s="117">
        <f t="shared" si="65"/>
        <v>0</v>
      </c>
      <c r="Q157" s="116">
        <f t="shared" si="65"/>
        <v>3</v>
      </c>
      <c r="R157" s="117">
        <f aca="true" t="shared" si="66" ref="R157:W157">SUM(R154:R156)</f>
        <v>0</v>
      </c>
      <c r="S157" s="116">
        <f t="shared" si="66"/>
        <v>0</v>
      </c>
      <c r="T157" s="117">
        <f t="shared" si="66"/>
        <v>0</v>
      </c>
      <c r="U157" s="116">
        <f t="shared" si="66"/>
        <v>0</v>
      </c>
      <c r="V157" s="117">
        <f t="shared" si="66"/>
        <v>0</v>
      </c>
      <c r="W157" s="116">
        <f t="shared" si="66"/>
        <v>10</v>
      </c>
      <c r="X157" s="117">
        <f aca="true" t="shared" si="67" ref="X157:AO157">SUM(X154:X156)</f>
        <v>0</v>
      </c>
      <c r="Y157" s="116">
        <f t="shared" si="67"/>
        <v>0</v>
      </c>
      <c r="Z157" s="116">
        <f t="shared" si="67"/>
        <v>0</v>
      </c>
      <c r="AA157" s="116">
        <f t="shared" si="67"/>
        <v>0</v>
      </c>
      <c r="AB157" s="117">
        <f t="shared" si="67"/>
        <v>0</v>
      </c>
      <c r="AC157" s="116">
        <f t="shared" si="67"/>
        <v>0</v>
      </c>
      <c r="AD157" s="117">
        <f>SUM(AD154:AD156)</f>
        <v>0</v>
      </c>
      <c r="AE157" s="116">
        <f>SUM(AE154:AE156)</f>
        <v>5</v>
      </c>
      <c r="AF157" s="117">
        <f t="shared" si="67"/>
        <v>0</v>
      </c>
      <c r="AG157" s="116">
        <f t="shared" si="67"/>
        <v>18</v>
      </c>
      <c r="AH157" s="116">
        <f t="shared" si="67"/>
        <v>18</v>
      </c>
      <c r="AI157" s="116">
        <f t="shared" si="67"/>
        <v>0</v>
      </c>
      <c r="AJ157" s="116">
        <f t="shared" si="67"/>
        <v>0</v>
      </c>
      <c r="AK157" s="116">
        <f t="shared" si="67"/>
        <v>3</v>
      </c>
      <c r="AL157" s="118">
        <f t="shared" si="67"/>
        <v>0</v>
      </c>
      <c r="AM157" s="116">
        <f t="shared" si="67"/>
        <v>0</v>
      </c>
      <c r="AN157" s="116">
        <f t="shared" si="67"/>
        <v>3</v>
      </c>
      <c r="AO157" s="118">
        <f t="shared" si="67"/>
        <v>3</v>
      </c>
    </row>
    <row r="158" spans="2:41" ht="13.5" customHeight="1">
      <c r="B158" s="10" t="s">
        <v>200</v>
      </c>
      <c r="C158" s="17" t="s">
        <v>202</v>
      </c>
      <c r="D158" s="7"/>
      <c r="E158" s="163">
        <v>7</v>
      </c>
      <c r="F158" s="164">
        <v>52</v>
      </c>
      <c r="G158" s="157">
        <v>52</v>
      </c>
      <c r="H158" s="157">
        <v>49</v>
      </c>
      <c r="I158" s="164">
        <f>SUM(F158:H158)</f>
        <v>153</v>
      </c>
      <c r="J158" s="165">
        <v>73</v>
      </c>
      <c r="K158" s="177">
        <v>80</v>
      </c>
      <c r="L158" s="160"/>
      <c r="M158" s="161">
        <v>1</v>
      </c>
      <c r="N158" s="162"/>
      <c r="O158" s="161"/>
      <c r="P158" s="162"/>
      <c r="Q158" s="157"/>
      <c r="R158" s="162"/>
      <c r="S158" s="161"/>
      <c r="T158" s="162"/>
      <c r="U158" s="161"/>
      <c r="V158" s="162"/>
      <c r="W158" s="168">
        <v>7</v>
      </c>
      <c r="X158" s="162"/>
      <c r="Y158" s="161"/>
      <c r="Z158" s="167"/>
      <c r="AA158" s="157"/>
      <c r="AB158" s="158"/>
      <c r="AC158" s="157"/>
      <c r="AD158" s="158"/>
      <c r="AE158" s="157">
        <v>7</v>
      </c>
      <c r="AF158" s="121">
        <f>AD158+AB158+X158+V158+P158+L158+N158+R158+T158</f>
        <v>0</v>
      </c>
      <c r="AG158" s="124">
        <f>M158+Q158+W158+Y158+Z158+AA158+AC158+AE158+U158+S158+O158</f>
        <v>15</v>
      </c>
      <c r="AH158" s="2">
        <f>AF158+AG158</f>
        <v>15</v>
      </c>
      <c r="AI158" s="167"/>
      <c r="AJ158" s="161"/>
      <c r="AK158" s="167"/>
      <c r="AL158" s="156"/>
      <c r="AM158" s="161"/>
      <c r="AN158" s="167"/>
      <c r="AO158" s="113">
        <f>AM158+AN158</f>
        <v>0</v>
      </c>
    </row>
    <row r="159" spans="2:41" ht="13.5" customHeight="1">
      <c r="B159" s="99" t="s">
        <v>201</v>
      </c>
      <c r="C159" s="17"/>
      <c r="D159" s="7"/>
      <c r="E159" s="163"/>
      <c r="F159" s="164"/>
      <c r="G159" s="157"/>
      <c r="H159" s="157"/>
      <c r="I159" s="164"/>
      <c r="J159" s="165"/>
      <c r="K159" s="177"/>
      <c r="L159" s="160"/>
      <c r="M159" s="161"/>
      <c r="N159" s="162"/>
      <c r="O159" s="161"/>
      <c r="P159" s="162"/>
      <c r="Q159" s="157"/>
      <c r="R159" s="162"/>
      <c r="S159" s="161"/>
      <c r="T159" s="162"/>
      <c r="U159" s="161"/>
      <c r="V159" s="162"/>
      <c r="W159" s="168"/>
      <c r="X159" s="162"/>
      <c r="Y159" s="161"/>
      <c r="Z159" s="167"/>
      <c r="AA159" s="157"/>
      <c r="AB159" s="158"/>
      <c r="AC159" s="157"/>
      <c r="AD159" s="158"/>
      <c r="AE159" s="157"/>
      <c r="AF159" s="121">
        <f>AD159+AB159+X159+V159+P159+L159</f>
        <v>0</v>
      </c>
      <c r="AG159" s="79">
        <f>M159+Q159+W159+Y159+Z159+AA159+AC159+AE159</f>
        <v>0</v>
      </c>
      <c r="AH159" s="2"/>
      <c r="AI159" s="167"/>
      <c r="AJ159" s="161"/>
      <c r="AK159" s="167"/>
      <c r="AL159" s="156"/>
      <c r="AM159" s="161"/>
      <c r="AN159" s="167"/>
      <c r="AO159" s="113"/>
    </row>
    <row r="160" spans="2:41" ht="13.5" customHeight="1" thickBot="1">
      <c r="B160" s="11" t="s">
        <v>67</v>
      </c>
      <c r="C160" s="37" t="s">
        <v>316</v>
      </c>
      <c r="D160" s="68"/>
      <c r="E160" s="114">
        <f>SUM(E158:E159)</f>
        <v>7</v>
      </c>
      <c r="F160" s="116">
        <f aca="true" t="shared" si="68" ref="F160:AO160">SUM(F158:F159)</f>
        <v>52</v>
      </c>
      <c r="G160" s="116">
        <f t="shared" si="68"/>
        <v>52</v>
      </c>
      <c r="H160" s="116">
        <f t="shared" si="68"/>
        <v>49</v>
      </c>
      <c r="I160" s="116">
        <f t="shared" si="68"/>
        <v>153</v>
      </c>
      <c r="J160" s="117">
        <f t="shared" si="68"/>
        <v>73</v>
      </c>
      <c r="K160" s="125">
        <f t="shared" si="68"/>
        <v>80</v>
      </c>
      <c r="L160" s="126">
        <f t="shared" si="68"/>
        <v>0</v>
      </c>
      <c r="M160" s="127">
        <f t="shared" si="68"/>
        <v>1</v>
      </c>
      <c r="N160" s="128">
        <f>SUM(N158:N159)</f>
        <v>0</v>
      </c>
      <c r="O160" s="127">
        <f>SUM(O158:O159)</f>
        <v>0</v>
      </c>
      <c r="P160" s="128">
        <f t="shared" si="68"/>
        <v>0</v>
      </c>
      <c r="Q160" s="116">
        <f t="shared" si="68"/>
        <v>0</v>
      </c>
      <c r="R160" s="128">
        <f>SUM(R158:R159)</f>
        <v>0</v>
      </c>
      <c r="S160" s="127">
        <f>SUM(S158:S159)</f>
        <v>0</v>
      </c>
      <c r="T160" s="128">
        <f>SUM(T158:T159)</f>
        <v>0</v>
      </c>
      <c r="U160" s="127">
        <f>SUM(U158:U159)</f>
        <v>0</v>
      </c>
      <c r="V160" s="128">
        <f t="shared" si="68"/>
        <v>0</v>
      </c>
      <c r="W160" s="127">
        <f t="shared" si="68"/>
        <v>7</v>
      </c>
      <c r="X160" s="128">
        <f t="shared" si="68"/>
        <v>0</v>
      </c>
      <c r="Y160" s="127">
        <f t="shared" si="68"/>
        <v>0</v>
      </c>
      <c r="Z160" s="130">
        <f t="shared" si="68"/>
        <v>0</v>
      </c>
      <c r="AA160" s="116">
        <f t="shared" si="68"/>
        <v>0</v>
      </c>
      <c r="AB160" s="117">
        <f t="shared" si="68"/>
        <v>0</v>
      </c>
      <c r="AC160" s="116">
        <f t="shared" si="68"/>
        <v>0</v>
      </c>
      <c r="AD160" s="117">
        <f>SUM(AD158:AD159)</f>
        <v>0</v>
      </c>
      <c r="AE160" s="116">
        <f>SUM(AE158:AE159)</f>
        <v>7</v>
      </c>
      <c r="AF160" s="127">
        <f t="shared" si="68"/>
        <v>0</v>
      </c>
      <c r="AG160" s="131">
        <f t="shared" si="68"/>
        <v>15</v>
      </c>
      <c r="AH160" s="127">
        <f t="shared" si="68"/>
        <v>15</v>
      </c>
      <c r="AI160" s="130">
        <f t="shared" si="68"/>
        <v>0</v>
      </c>
      <c r="AJ160" s="127">
        <f t="shared" si="68"/>
        <v>0</v>
      </c>
      <c r="AK160" s="130">
        <f t="shared" si="68"/>
        <v>0</v>
      </c>
      <c r="AL160" s="118">
        <f t="shared" si="68"/>
        <v>0</v>
      </c>
      <c r="AM160" s="127">
        <f t="shared" si="68"/>
        <v>0</v>
      </c>
      <c r="AN160" s="130">
        <f t="shared" si="68"/>
        <v>0</v>
      </c>
      <c r="AO160" s="118">
        <f t="shared" si="68"/>
        <v>0</v>
      </c>
    </row>
    <row r="161" spans="2:41" ht="13.5" customHeight="1">
      <c r="B161" s="10" t="s">
        <v>192</v>
      </c>
      <c r="C161" s="17" t="s">
        <v>204</v>
      </c>
      <c r="D161" s="7"/>
      <c r="E161" s="163">
        <v>4</v>
      </c>
      <c r="F161" s="157">
        <v>34</v>
      </c>
      <c r="G161" s="157">
        <v>22</v>
      </c>
      <c r="H161" s="157">
        <v>25</v>
      </c>
      <c r="I161" s="164">
        <f>SUM(F161:H161)</f>
        <v>81</v>
      </c>
      <c r="J161" s="158">
        <v>32</v>
      </c>
      <c r="K161" s="159">
        <v>49</v>
      </c>
      <c r="L161" s="160"/>
      <c r="M161" s="161">
        <v>1</v>
      </c>
      <c r="N161" s="162"/>
      <c r="O161" s="161"/>
      <c r="P161" s="162"/>
      <c r="Q161" s="157"/>
      <c r="R161" s="162"/>
      <c r="S161" s="161"/>
      <c r="T161" s="162"/>
      <c r="U161" s="161"/>
      <c r="V161" s="162"/>
      <c r="W161" s="161">
        <v>6</v>
      </c>
      <c r="X161" s="162"/>
      <c r="Y161" s="161"/>
      <c r="Z161" s="167"/>
      <c r="AA161" s="157"/>
      <c r="AB161" s="158"/>
      <c r="AC161" s="157"/>
      <c r="AD161" s="158"/>
      <c r="AE161" s="157">
        <v>1</v>
      </c>
      <c r="AF161" s="121">
        <f>AD161+AB161+X161+V161+P161+L161+N161+R161+T161</f>
        <v>0</v>
      </c>
      <c r="AG161" s="124">
        <f>M161+Q161+W161+Y161+Z161+AA161+AC161+AE161+U161+S161+O161</f>
        <v>8</v>
      </c>
      <c r="AH161" s="2">
        <f>AF161+AG161</f>
        <v>8</v>
      </c>
      <c r="AI161" s="167"/>
      <c r="AJ161" s="161"/>
      <c r="AK161" s="167">
        <v>0</v>
      </c>
      <c r="AL161" s="156"/>
      <c r="AM161" s="161"/>
      <c r="AN161" s="167"/>
      <c r="AO161" s="113">
        <f>AM161+AN161</f>
        <v>0</v>
      </c>
    </row>
    <row r="162" spans="2:41" ht="13.5" customHeight="1">
      <c r="B162" s="99" t="s">
        <v>203</v>
      </c>
      <c r="C162" s="17"/>
      <c r="D162" s="7"/>
      <c r="E162" s="163"/>
      <c r="F162" s="157"/>
      <c r="G162" s="157"/>
      <c r="H162" s="157"/>
      <c r="I162" s="164"/>
      <c r="J162" s="158"/>
      <c r="K162" s="159"/>
      <c r="L162" s="160"/>
      <c r="M162" s="161"/>
      <c r="N162" s="162"/>
      <c r="O162" s="161"/>
      <c r="P162" s="162"/>
      <c r="Q162" s="157"/>
      <c r="R162" s="162"/>
      <c r="S162" s="161"/>
      <c r="T162" s="162"/>
      <c r="U162" s="161"/>
      <c r="V162" s="162"/>
      <c r="W162" s="161"/>
      <c r="X162" s="162"/>
      <c r="Y162" s="161"/>
      <c r="Z162" s="167"/>
      <c r="AA162" s="157"/>
      <c r="AB162" s="158"/>
      <c r="AC162" s="157"/>
      <c r="AD162" s="158"/>
      <c r="AE162" s="157"/>
      <c r="AF162" s="121">
        <f>AD162+AB162+X162+V162+P162+L162</f>
        <v>0</v>
      </c>
      <c r="AG162" s="79">
        <f>M162+Q162+W162+Y162+Z162+AA162+AC162+AE162</f>
        <v>0</v>
      </c>
      <c r="AH162" s="2"/>
      <c r="AI162" s="167"/>
      <c r="AJ162" s="161"/>
      <c r="AK162" s="167"/>
      <c r="AL162" s="156"/>
      <c r="AM162" s="161"/>
      <c r="AN162" s="167"/>
      <c r="AO162" s="113"/>
    </row>
    <row r="163" spans="2:41" ht="13.5" customHeight="1" thickBot="1">
      <c r="B163" s="11" t="s">
        <v>67</v>
      </c>
      <c r="C163" s="37" t="s">
        <v>316</v>
      </c>
      <c r="D163" s="68"/>
      <c r="E163" s="114">
        <f>SUM(E161:E162)</f>
        <v>4</v>
      </c>
      <c r="F163" s="116">
        <f aca="true" t="shared" si="69" ref="F163:AO163">SUM(F161:F162)</f>
        <v>34</v>
      </c>
      <c r="G163" s="116">
        <f t="shared" si="69"/>
        <v>22</v>
      </c>
      <c r="H163" s="116">
        <f t="shared" si="69"/>
        <v>25</v>
      </c>
      <c r="I163" s="116">
        <f t="shared" si="69"/>
        <v>81</v>
      </c>
      <c r="J163" s="117">
        <f t="shared" si="69"/>
        <v>32</v>
      </c>
      <c r="K163" s="125">
        <f t="shared" si="69"/>
        <v>49</v>
      </c>
      <c r="L163" s="126">
        <f t="shared" si="69"/>
        <v>0</v>
      </c>
      <c r="M163" s="127">
        <f t="shared" si="69"/>
        <v>1</v>
      </c>
      <c r="N163" s="128">
        <f>SUM(N161:N162)</f>
        <v>0</v>
      </c>
      <c r="O163" s="127">
        <f>SUM(O161:O162)</f>
        <v>0</v>
      </c>
      <c r="P163" s="128">
        <f t="shared" si="69"/>
        <v>0</v>
      </c>
      <c r="Q163" s="116">
        <f t="shared" si="69"/>
        <v>0</v>
      </c>
      <c r="R163" s="128">
        <f>SUM(R161:R162)</f>
        <v>0</v>
      </c>
      <c r="S163" s="127">
        <f>SUM(S161:S162)</f>
        <v>0</v>
      </c>
      <c r="T163" s="128">
        <f>SUM(T161:T162)</f>
        <v>0</v>
      </c>
      <c r="U163" s="127">
        <f>SUM(U161:U162)</f>
        <v>0</v>
      </c>
      <c r="V163" s="128">
        <f t="shared" si="69"/>
        <v>0</v>
      </c>
      <c r="W163" s="127">
        <f t="shared" si="69"/>
        <v>6</v>
      </c>
      <c r="X163" s="128">
        <f t="shared" si="69"/>
        <v>0</v>
      </c>
      <c r="Y163" s="127">
        <f t="shared" si="69"/>
        <v>0</v>
      </c>
      <c r="Z163" s="130">
        <f t="shared" si="69"/>
        <v>0</v>
      </c>
      <c r="AA163" s="116">
        <f t="shared" si="69"/>
        <v>0</v>
      </c>
      <c r="AB163" s="117">
        <f t="shared" si="69"/>
        <v>0</v>
      </c>
      <c r="AC163" s="116">
        <f t="shared" si="69"/>
        <v>0</v>
      </c>
      <c r="AD163" s="117">
        <f>SUM(AD161:AD162)</f>
        <v>0</v>
      </c>
      <c r="AE163" s="116">
        <f>SUM(AE161:AE162)</f>
        <v>1</v>
      </c>
      <c r="AF163" s="127">
        <f t="shared" si="69"/>
        <v>0</v>
      </c>
      <c r="AG163" s="131">
        <f t="shared" si="69"/>
        <v>8</v>
      </c>
      <c r="AH163" s="127">
        <f t="shared" si="69"/>
        <v>8</v>
      </c>
      <c r="AI163" s="130">
        <f t="shared" si="69"/>
        <v>0</v>
      </c>
      <c r="AJ163" s="127">
        <f t="shared" si="69"/>
        <v>0</v>
      </c>
      <c r="AK163" s="130">
        <f t="shared" si="69"/>
        <v>0</v>
      </c>
      <c r="AL163" s="118">
        <f t="shared" si="69"/>
        <v>0</v>
      </c>
      <c r="AM163" s="127">
        <f t="shared" si="69"/>
        <v>0</v>
      </c>
      <c r="AN163" s="130">
        <f t="shared" si="69"/>
        <v>0</v>
      </c>
      <c r="AO163" s="118">
        <f t="shared" si="69"/>
        <v>0</v>
      </c>
    </row>
    <row r="164" spans="2:41" ht="13.5" customHeight="1">
      <c r="B164" s="254" t="s">
        <v>363</v>
      </c>
      <c r="C164" s="17" t="s">
        <v>205</v>
      </c>
      <c r="D164" s="7"/>
      <c r="E164" s="163">
        <v>9</v>
      </c>
      <c r="F164" s="157">
        <v>58</v>
      </c>
      <c r="G164" s="157">
        <v>65</v>
      </c>
      <c r="H164" s="157">
        <v>71</v>
      </c>
      <c r="I164" s="164">
        <f>SUM(F164:H164)</f>
        <v>194</v>
      </c>
      <c r="J164" s="158">
        <v>92</v>
      </c>
      <c r="K164" s="159">
        <v>102</v>
      </c>
      <c r="L164" s="160"/>
      <c r="M164" s="161">
        <v>1</v>
      </c>
      <c r="N164" s="162"/>
      <c r="O164" s="161"/>
      <c r="P164" s="162"/>
      <c r="Q164" s="157"/>
      <c r="R164" s="162"/>
      <c r="S164" s="161"/>
      <c r="T164" s="162"/>
      <c r="U164" s="161"/>
      <c r="V164" s="162"/>
      <c r="W164" s="161">
        <v>7</v>
      </c>
      <c r="X164" s="162"/>
      <c r="Y164" s="161"/>
      <c r="Z164" s="167"/>
      <c r="AA164" s="157"/>
      <c r="AB164" s="158"/>
      <c r="AC164" s="157"/>
      <c r="AD164" s="158">
        <v>1</v>
      </c>
      <c r="AE164" s="157">
        <v>3</v>
      </c>
      <c r="AF164" s="121">
        <f>AD164+AB164+X164+V164+P164+L164+N164+R164+T164</f>
        <v>1</v>
      </c>
      <c r="AG164" s="124">
        <f>M164+Q164+W164+Y164+Z164+AA164+AC164+AE164+U164+S164+O164</f>
        <v>11</v>
      </c>
      <c r="AH164" s="2">
        <f>AF164+AG164</f>
        <v>12</v>
      </c>
      <c r="AI164" s="167"/>
      <c r="AJ164" s="161">
        <v>0</v>
      </c>
      <c r="AK164" s="167">
        <v>1</v>
      </c>
      <c r="AL164" s="156"/>
      <c r="AM164" s="161"/>
      <c r="AN164" s="167">
        <v>1</v>
      </c>
      <c r="AO164" s="113">
        <f>AM164+AN164</f>
        <v>1</v>
      </c>
    </row>
    <row r="165" spans="2:41" ht="13.5" customHeight="1">
      <c r="B165" s="255"/>
      <c r="C165" s="17" t="s">
        <v>206</v>
      </c>
      <c r="D165" s="7"/>
      <c r="E165" s="163">
        <v>6</v>
      </c>
      <c r="F165" s="157">
        <v>33</v>
      </c>
      <c r="G165" s="157">
        <v>36</v>
      </c>
      <c r="H165" s="157">
        <v>45</v>
      </c>
      <c r="I165" s="164">
        <f>SUM(F165:H165)</f>
        <v>114</v>
      </c>
      <c r="J165" s="158">
        <v>68</v>
      </c>
      <c r="K165" s="159">
        <v>46</v>
      </c>
      <c r="L165" s="160"/>
      <c r="M165" s="161">
        <v>1</v>
      </c>
      <c r="N165" s="162"/>
      <c r="O165" s="161"/>
      <c r="P165" s="162"/>
      <c r="Q165" s="157"/>
      <c r="R165" s="162"/>
      <c r="S165" s="161"/>
      <c r="T165" s="162"/>
      <c r="U165" s="161"/>
      <c r="V165" s="162"/>
      <c r="W165" s="161">
        <v>6</v>
      </c>
      <c r="X165" s="162"/>
      <c r="Y165" s="161"/>
      <c r="Z165" s="167"/>
      <c r="AA165" s="157"/>
      <c r="AB165" s="158"/>
      <c r="AC165" s="157"/>
      <c r="AD165" s="158"/>
      <c r="AE165" s="157">
        <v>5</v>
      </c>
      <c r="AF165" s="121">
        <f>AD165+AB165+X165+V165+P165+L165+N165+R165+T165</f>
        <v>0</v>
      </c>
      <c r="AG165" s="124">
        <f>M165+Q165+W165+Y165+Z165+AA165+AC165+AE165+U165+S165+O165</f>
        <v>12</v>
      </c>
      <c r="AH165" s="2">
        <f>AF165+AG165</f>
        <v>12</v>
      </c>
      <c r="AI165" s="167"/>
      <c r="AJ165" s="161">
        <v>1</v>
      </c>
      <c r="AK165" s="167">
        <v>0</v>
      </c>
      <c r="AL165" s="156"/>
      <c r="AM165" s="161"/>
      <c r="AN165" s="167">
        <v>1</v>
      </c>
      <c r="AO165" s="113">
        <f>AM165+AN165</f>
        <v>1</v>
      </c>
    </row>
    <row r="166" spans="2:41" ht="13.5" customHeight="1">
      <c r="B166" s="255"/>
      <c r="C166" s="17" t="s">
        <v>172</v>
      </c>
      <c r="D166" s="7"/>
      <c r="E166" s="163">
        <v>6</v>
      </c>
      <c r="F166" s="157">
        <v>35</v>
      </c>
      <c r="G166" s="157">
        <v>36</v>
      </c>
      <c r="H166" s="157">
        <v>31</v>
      </c>
      <c r="I166" s="164">
        <f>SUM(F166:H166)</f>
        <v>102</v>
      </c>
      <c r="J166" s="158">
        <v>48</v>
      </c>
      <c r="K166" s="159">
        <v>54</v>
      </c>
      <c r="L166" s="160"/>
      <c r="M166" s="161">
        <v>1</v>
      </c>
      <c r="N166" s="162"/>
      <c r="O166" s="161"/>
      <c r="P166" s="162"/>
      <c r="Q166" s="157"/>
      <c r="R166" s="162"/>
      <c r="S166" s="161"/>
      <c r="T166" s="162"/>
      <c r="U166" s="161"/>
      <c r="V166" s="162"/>
      <c r="W166" s="161">
        <v>6</v>
      </c>
      <c r="X166" s="162"/>
      <c r="Y166" s="161"/>
      <c r="Z166" s="167"/>
      <c r="AA166" s="157"/>
      <c r="AB166" s="158"/>
      <c r="AC166" s="157"/>
      <c r="AD166" s="158"/>
      <c r="AE166" s="157">
        <v>4</v>
      </c>
      <c r="AF166" s="121">
        <f>AD166+AB166+X166+V166+P166+L166+N166+R166+T166</f>
        <v>0</v>
      </c>
      <c r="AG166" s="124">
        <f>M166+Q166+W166+Y166+Z166+AA166+AC166+AE166+U166+S166+O166</f>
        <v>11</v>
      </c>
      <c r="AH166" s="2">
        <f>AF166+AG166</f>
        <v>11</v>
      </c>
      <c r="AI166" s="167"/>
      <c r="AJ166" s="161">
        <v>1</v>
      </c>
      <c r="AK166" s="167"/>
      <c r="AL166" s="156"/>
      <c r="AM166" s="161"/>
      <c r="AN166" s="167">
        <v>1</v>
      </c>
      <c r="AO166" s="113">
        <f>AM166+AN166</f>
        <v>1</v>
      </c>
    </row>
    <row r="167" spans="2:41" ht="13.5" customHeight="1">
      <c r="B167" s="255"/>
      <c r="C167" s="17" t="s">
        <v>207</v>
      </c>
      <c r="D167" s="7"/>
      <c r="E167" s="163">
        <v>3</v>
      </c>
      <c r="F167" s="157">
        <v>5</v>
      </c>
      <c r="G167" s="157">
        <v>5</v>
      </c>
      <c r="H167" s="157">
        <v>12</v>
      </c>
      <c r="I167" s="164">
        <f>SUM(F167:H167)</f>
        <v>22</v>
      </c>
      <c r="J167" s="158">
        <v>17</v>
      </c>
      <c r="K167" s="159">
        <v>5</v>
      </c>
      <c r="L167" s="160"/>
      <c r="M167" s="161">
        <v>1</v>
      </c>
      <c r="N167" s="162"/>
      <c r="O167" s="161"/>
      <c r="P167" s="162"/>
      <c r="Q167" s="157"/>
      <c r="R167" s="162"/>
      <c r="S167" s="161"/>
      <c r="T167" s="162"/>
      <c r="U167" s="161"/>
      <c r="V167" s="162"/>
      <c r="W167" s="161">
        <v>3</v>
      </c>
      <c r="X167" s="162"/>
      <c r="Y167" s="161"/>
      <c r="Z167" s="167"/>
      <c r="AA167" s="157"/>
      <c r="AB167" s="158"/>
      <c r="AC167" s="157"/>
      <c r="AD167" s="158"/>
      <c r="AE167" s="157">
        <v>2</v>
      </c>
      <c r="AF167" s="121">
        <f>AD167+AB167+X167+V167+P167+L167+N167+R167+T167</f>
        <v>0</v>
      </c>
      <c r="AG167" s="124">
        <f>M167+Q167+W167+Y167+Z167+AA167+AC167+AE167+U167+S167+O167</f>
        <v>6</v>
      </c>
      <c r="AH167" s="2">
        <f>AF167+AG167</f>
        <v>6</v>
      </c>
      <c r="AI167" s="167"/>
      <c r="AJ167" s="161">
        <v>1</v>
      </c>
      <c r="AK167" s="167">
        <v>0</v>
      </c>
      <c r="AL167" s="156"/>
      <c r="AM167" s="161"/>
      <c r="AN167" s="167">
        <v>1</v>
      </c>
      <c r="AO167" s="113">
        <f>AM167+AN167</f>
        <v>1</v>
      </c>
    </row>
    <row r="168" spans="2:41" ht="13.5" customHeight="1">
      <c r="B168" s="255"/>
      <c r="C168" s="17" t="s">
        <v>208</v>
      </c>
      <c r="D168" s="7"/>
      <c r="E168" s="163">
        <v>4</v>
      </c>
      <c r="F168" s="157">
        <v>25</v>
      </c>
      <c r="G168" s="157">
        <v>25</v>
      </c>
      <c r="H168" s="157">
        <v>23</v>
      </c>
      <c r="I168" s="164">
        <f>SUM(F168:H168)</f>
        <v>73</v>
      </c>
      <c r="J168" s="158">
        <v>41</v>
      </c>
      <c r="K168" s="159">
        <v>32</v>
      </c>
      <c r="L168" s="160"/>
      <c r="M168" s="161">
        <v>1</v>
      </c>
      <c r="N168" s="162"/>
      <c r="O168" s="161"/>
      <c r="P168" s="162"/>
      <c r="Q168" s="157"/>
      <c r="R168" s="162"/>
      <c r="S168" s="161"/>
      <c r="T168" s="162"/>
      <c r="U168" s="161"/>
      <c r="V168" s="162">
        <v>1</v>
      </c>
      <c r="W168" s="161">
        <v>3</v>
      </c>
      <c r="X168" s="162"/>
      <c r="Y168" s="161"/>
      <c r="Z168" s="167"/>
      <c r="AA168" s="157"/>
      <c r="AB168" s="158"/>
      <c r="AC168" s="157"/>
      <c r="AD168" s="158">
        <v>0</v>
      </c>
      <c r="AE168" s="157">
        <v>2</v>
      </c>
      <c r="AF168" s="121">
        <f>AD168+AB168+X168+V168+P168+L168+N168+R168+T168</f>
        <v>1</v>
      </c>
      <c r="AG168" s="124">
        <f>M168+Q168+W168+Y168+Z168+AA168+AC168+AE168+U168+S168+O168</f>
        <v>6</v>
      </c>
      <c r="AH168" s="2">
        <f>AF168+AG168</f>
        <v>7</v>
      </c>
      <c r="AI168" s="167"/>
      <c r="AJ168" s="161">
        <v>0</v>
      </c>
      <c r="AK168" s="167"/>
      <c r="AL168" s="156"/>
      <c r="AM168" s="161"/>
      <c r="AN168" s="167">
        <v>1</v>
      </c>
      <c r="AO168" s="113">
        <f>AM168+AN168</f>
        <v>1</v>
      </c>
    </row>
    <row r="169" spans="2:41" ht="18" customHeight="1" thickBot="1">
      <c r="B169" s="256"/>
      <c r="C169" s="37" t="s">
        <v>30</v>
      </c>
      <c r="D169" s="68"/>
      <c r="E169" s="114">
        <f>SUM(E164:E168)</f>
        <v>28</v>
      </c>
      <c r="F169" s="116">
        <f>SUM(F164:F168)</f>
        <v>156</v>
      </c>
      <c r="G169" s="116">
        <f>SUM(G164:G168)</f>
        <v>167</v>
      </c>
      <c r="H169" s="116">
        <f aca="true" t="shared" si="70" ref="H169:Q169">SUM(H164:H168)</f>
        <v>182</v>
      </c>
      <c r="I169" s="116">
        <f t="shared" si="70"/>
        <v>505</v>
      </c>
      <c r="J169" s="117">
        <f t="shared" si="70"/>
        <v>266</v>
      </c>
      <c r="K169" s="118">
        <f t="shared" si="70"/>
        <v>239</v>
      </c>
      <c r="L169" s="117">
        <f t="shared" si="70"/>
        <v>0</v>
      </c>
      <c r="M169" s="116">
        <f t="shared" si="70"/>
        <v>5</v>
      </c>
      <c r="N169" s="117">
        <f>SUM(N164:N168)</f>
        <v>0</v>
      </c>
      <c r="O169" s="116">
        <f>SUM(O164:O168)</f>
        <v>0</v>
      </c>
      <c r="P169" s="117">
        <f t="shared" si="70"/>
        <v>0</v>
      </c>
      <c r="Q169" s="116">
        <f t="shared" si="70"/>
        <v>0</v>
      </c>
      <c r="R169" s="117">
        <f aca="true" t="shared" si="71" ref="R169:W169">SUM(R164:R168)</f>
        <v>0</v>
      </c>
      <c r="S169" s="116">
        <f t="shared" si="71"/>
        <v>0</v>
      </c>
      <c r="T169" s="117">
        <f t="shared" si="71"/>
        <v>0</v>
      </c>
      <c r="U169" s="116">
        <f t="shared" si="71"/>
        <v>0</v>
      </c>
      <c r="V169" s="117">
        <f t="shared" si="71"/>
        <v>1</v>
      </c>
      <c r="W169" s="116">
        <f t="shared" si="71"/>
        <v>25</v>
      </c>
      <c r="X169" s="117">
        <f aca="true" t="shared" si="72" ref="X169:AO169">SUM(X164:X168)</f>
        <v>0</v>
      </c>
      <c r="Y169" s="116">
        <f t="shared" si="72"/>
        <v>0</v>
      </c>
      <c r="Z169" s="116">
        <f t="shared" si="72"/>
        <v>0</v>
      </c>
      <c r="AA169" s="116">
        <f t="shared" si="72"/>
        <v>0</v>
      </c>
      <c r="AB169" s="117">
        <f t="shared" si="72"/>
        <v>0</v>
      </c>
      <c r="AC169" s="116">
        <f t="shared" si="72"/>
        <v>0</v>
      </c>
      <c r="AD169" s="117">
        <f>SUM(AD164:AD168)</f>
        <v>1</v>
      </c>
      <c r="AE169" s="116">
        <f>SUM(AE164:AE168)</f>
        <v>16</v>
      </c>
      <c r="AF169" s="117">
        <f t="shared" si="72"/>
        <v>2</v>
      </c>
      <c r="AG169" s="116">
        <f t="shared" si="72"/>
        <v>46</v>
      </c>
      <c r="AH169" s="116">
        <f t="shared" si="72"/>
        <v>48</v>
      </c>
      <c r="AI169" s="116">
        <f t="shared" si="72"/>
        <v>0</v>
      </c>
      <c r="AJ169" s="116">
        <f t="shared" si="72"/>
        <v>3</v>
      </c>
      <c r="AK169" s="116">
        <f t="shared" si="72"/>
        <v>1</v>
      </c>
      <c r="AL169" s="118">
        <f t="shared" si="72"/>
        <v>0</v>
      </c>
      <c r="AM169" s="116">
        <f t="shared" si="72"/>
        <v>0</v>
      </c>
      <c r="AN169" s="116">
        <f t="shared" si="72"/>
        <v>5</v>
      </c>
      <c r="AO169" s="118">
        <f t="shared" si="72"/>
        <v>5</v>
      </c>
    </row>
    <row r="170" spans="2:41" ht="13.5" customHeight="1">
      <c r="B170" s="10" t="s">
        <v>114</v>
      </c>
      <c r="C170" s="17" t="s">
        <v>210</v>
      </c>
      <c r="D170" s="7"/>
      <c r="E170" s="163">
        <v>3</v>
      </c>
      <c r="F170" s="157">
        <v>16</v>
      </c>
      <c r="G170" s="157">
        <v>24</v>
      </c>
      <c r="H170" s="157">
        <v>17</v>
      </c>
      <c r="I170" s="164">
        <f>SUM(F170:H170)</f>
        <v>57</v>
      </c>
      <c r="J170" s="158">
        <v>32</v>
      </c>
      <c r="K170" s="159">
        <v>25</v>
      </c>
      <c r="L170" s="160"/>
      <c r="M170" s="161">
        <v>1</v>
      </c>
      <c r="N170" s="162"/>
      <c r="O170" s="161"/>
      <c r="P170" s="162"/>
      <c r="Q170" s="157"/>
      <c r="R170" s="162"/>
      <c r="S170" s="161"/>
      <c r="T170" s="162"/>
      <c r="U170" s="161"/>
      <c r="V170" s="162"/>
      <c r="W170" s="161">
        <v>3</v>
      </c>
      <c r="X170" s="162"/>
      <c r="Y170" s="161"/>
      <c r="Z170" s="167"/>
      <c r="AA170" s="157"/>
      <c r="AB170" s="158"/>
      <c r="AC170" s="157"/>
      <c r="AD170" s="158"/>
      <c r="AE170" s="157">
        <v>1</v>
      </c>
      <c r="AF170" s="121">
        <f>AD170+AB170+X170+V170+P170+L170+N170+R170+T170</f>
        <v>0</v>
      </c>
      <c r="AG170" s="124">
        <f>M170+Q170+W170+Y170+Z170+AA170+AC170+AE170+U170+S170+O170</f>
        <v>5</v>
      </c>
      <c r="AH170" s="2">
        <f>AF170+AG170</f>
        <v>5</v>
      </c>
      <c r="AI170" s="167"/>
      <c r="AJ170" s="161"/>
      <c r="AK170" s="167"/>
      <c r="AL170" s="156"/>
      <c r="AM170" s="161"/>
      <c r="AN170" s="167">
        <v>1</v>
      </c>
      <c r="AO170" s="113">
        <f>AM170+AN170</f>
        <v>1</v>
      </c>
    </row>
    <row r="171" spans="2:41" ht="13.5" customHeight="1">
      <c r="B171" s="10" t="s">
        <v>211</v>
      </c>
      <c r="C171" s="17" t="s">
        <v>212</v>
      </c>
      <c r="D171" s="7"/>
      <c r="E171" s="163">
        <v>3</v>
      </c>
      <c r="F171" s="157">
        <v>13</v>
      </c>
      <c r="G171" s="157">
        <v>12</v>
      </c>
      <c r="H171" s="157">
        <v>8</v>
      </c>
      <c r="I171" s="164">
        <f>SUM(F171:H171)</f>
        <v>33</v>
      </c>
      <c r="J171" s="158">
        <v>19</v>
      </c>
      <c r="K171" s="159">
        <v>14</v>
      </c>
      <c r="L171" s="160"/>
      <c r="M171" s="161">
        <v>1</v>
      </c>
      <c r="N171" s="162"/>
      <c r="O171" s="161"/>
      <c r="P171" s="162"/>
      <c r="Q171" s="157"/>
      <c r="R171" s="162"/>
      <c r="S171" s="161"/>
      <c r="T171" s="162"/>
      <c r="U171" s="161"/>
      <c r="V171" s="162"/>
      <c r="W171" s="161">
        <v>4</v>
      </c>
      <c r="X171" s="162"/>
      <c r="Y171" s="161"/>
      <c r="Z171" s="167"/>
      <c r="AA171" s="157"/>
      <c r="AB171" s="158"/>
      <c r="AC171" s="157"/>
      <c r="AD171" s="158"/>
      <c r="AE171" s="157">
        <v>1</v>
      </c>
      <c r="AF171" s="121">
        <f>AD171+AB171+X171+V171+P171+L171+N171+R171+T171</f>
        <v>0</v>
      </c>
      <c r="AG171" s="124">
        <f>M171+Q171+W171+Y171+Z171+AA171+AC171+AE171+U171+S171+O171</f>
        <v>6</v>
      </c>
      <c r="AH171" s="2">
        <f>AF171+AG171</f>
        <v>6</v>
      </c>
      <c r="AI171" s="167"/>
      <c r="AJ171" s="161">
        <v>1</v>
      </c>
      <c r="AK171" s="167">
        <v>0</v>
      </c>
      <c r="AL171" s="156"/>
      <c r="AM171" s="161"/>
      <c r="AN171" s="167">
        <v>1</v>
      </c>
      <c r="AO171" s="113">
        <f>AM171+AN171</f>
        <v>1</v>
      </c>
    </row>
    <row r="172" spans="2:41" ht="18" customHeight="1" thickBot="1">
      <c r="B172" s="84" t="s">
        <v>67</v>
      </c>
      <c r="C172" s="37" t="s">
        <v>30</v>
      </c>
      <c r="D172" s="68"/>
      <c r="E172" s="114">
        <f aca="true" t="shared" si="73" ref="E172:Q172">SUM(E170:E171)</f>
        <v>6</v>
      </c>
      <c r="F172" s="116">
        <f t="shared" si="73"/>
        <v>29</v>
      </c>
      <c r="G172" s="116">
        <f t="shared" si="73"/>
        <v>36</v>
      </c>
      <c r="H172" s="116">
        <f t="shared" si="73"/>
        <v>25</v>
      </c>
      <c r="I172" s="116">
        <f t="shared" si="73"/>
        <v>90</v>
      </c>
      <c r="J172" s="117">
        <f t="shared" si="73"/>
        <v>51</v>
      </c>
      <c r="K172" s="118">
        <f t="shared" si="73"/>
        <v>39</v>
      </c>
      <c r="L172" s="117">
        <f t="shared" si="73"/>
        <v>0</v>
      </c>
      <c r="M172" s="116">
        <f t="shared" si="73"/>
        <v>2</v>
      </c>
      <c r="N172" s="117">
        <f>SUM(N170:N171)</f>
        <v>0</v>
      </c>
      <c r="O172" s="116">
        <f>SUM(O170:O171)</f>
        <v>0</v>
      </c>
      <c r="P172" s="117">
        <f t="shared" si="73"/>
        <v>0</v>
      </c>
      <c r="Q172" s="116">
        <f t="shared" si="73"/>
        <v>0</v>
      </c>
      <c r="R172" s="117">
        <f>SUM(R170:R171)</f>
        <v>0</v>
      </c>
      <c r="S172" s="116">
        <f>SUM(S170:S171)</f>
        <v>0</v>
      </c>
      <c r="T172" s="117">
        <f>SUM(T170:T171)</f>
        <v>0</v>
      </c>
      <c r="U172" s="116">
        <f>SUM(U170:U171)</f>
        <v>0</v>
      </c>
      <c r="V172" s="117">
        <f>SUM(V170:V171)</f>
        <v>0</v>
      </c>
      <c r="W172" s="116">
        <f aca="true" t="shared" si="74" ref="W172:AN172">SUM(W170:W171)</f>
        <v>7</v>
      </c>
      <c r="X172" s="117">
        <f t="shared" si="74"/>
        <v>0</v>
      </c>
      <c r="Y172" s="116">
        <f t="shared" si="74"/>
        <v>0</v>
      </c>
      <c r="Z172" s="116">
        <f t="shared" si="74"/>
        <v>0</v>
      </c>
      <c r="AA172" s="116">
        <f t="shared" si="74"/>
        <v>0</v>
      </c>
      <c r="AB172" s="117">
        <f t="shared" si="74"/>
        <v>0</v>
      </c>
      <c r="AC172" s="116">
        <f t="shared" si="74"/>
        <v>0</v>
      </c>
      <c r="AD172" s="117">
        <f>SUM(AD170:AD171)</f>
        <v>0</v>
      </c>
      <c r="AE172" s="116">
        <f>SUM(AE170:AE171)</f>
        <v>2</v>
      </c>
      <c r="AF172" s="117">
        <f t="shared" si="74"/>
        <v>0</v>
      </c>
      <c r="AG172" s="116">
        <f t="shared" si="74"/>
        <v>11</v>
      </c>
      <c r="AH172" s="116">
        <f t="shared" si="74"/>
        <v>11</v>
      </c>
      <c r="AI172" s="116">
        <f t="shared" si="74"/>
        <v>0</v>
      </c>
      <c r="AJ172" s="116">
        <f t="shared" si="74"/>
        <v>1</v>
      </c>
      <c r="AK172" s="116">
        <f t="shared" si="74"/>
        <v>0</v>
      </c>
      <c r="AL172" s="118">
        <f t="shared" si="74"/>
        <v>0</v>
      </c>
      <c r="AM172" s="116">
        <f t="shared" si="74"/>
        <v>0</v>
      </c>
      <c r="AN172" s="116">
        <f t="shared" si="74"/>
        <v>2</v>
      </c>
      <c r="AO172" s="118">
        <f>SUM(AO170:AO171)</f>
        <v>2</v>
      </c>
    </row>
    <row r="173" spans="2:41" ht="13.5" customHeight="1">
      <c r="B173" s="10" t="s">
        <v>213</v>
      </c>
      <c r="C173" s="36"/>
      <c r="D173" s="7"/>
      <c r="E173" s="110"/>
      <c r="F173" s="109"/>
      <c r="G173" s="109"/>
      <c r="H173" s="109"/>
      <c r="I173" s="109"/>
      <c r="J173" s="112"/>
      <c r="K173" s="119"/>
      <c r="L173" s="120"/>
      <c r="M173" s="121"/>
      <c r="N173" s="122"/>
      <c r="O173" s="121"/>
      <c r="P173" s="122"/>
      <c r="Q173" s="109"/>
      <c r="R173" s="122"/>
      <c r="S173" s="121"/>
      <c r="T173" s="122"/>
      <c r="U173" s="121"/>
      <c r="V173" s="122"/>
      <c r="W173" s="121"/>
      <c r="X173" s="122"/>
      <c r="Y173" s="121"/>
      <c r="Z173" s="123"/>
      <c r="AA173" s="109"/>
      <c r="AB173" s="112"/>
      <c r="AC173" s="109"/>
      <c r="AD173" s="112"/>
      <c r="AE173" s="109"/>
      <c r="AF173" s="121">
        <f>AD173+AB173+X173+V173+P173+L173</f>
        <v>0</v>
      </c>
      <c r="AG173" s="124">
        <f>M173+Q173+W173+Y173+Z173+AA173+AC173+AE173</f>
        <v>0</v>
      </c>
      <c r="AH173" s="121"/>
      <c r="AI173" s="123"/>
      <c r="AJ173" s="121"/>
      <c r="AK173" s="123"/>
      <c r="AL173" s="113"/>
      <c r="AM173" s="121"/>
      <c r="AN173" s="123"/>
      <c r="AO173" s="113"/>
    </row>
    <row r="174" spans="2:41" ht="13.5" customHeight="1">
      <c r="B174" s="10" t="s">
        <v>214</v>
      </c>
      <c r="C174" s="17" t="s">
        <v>215</v>
      </c>
      <c r="D174" s="7"/>
      <c r="E174" s="163">
        <v>5</v>
      </c>
      <c r="F174" s="157">
        <v>22</v>
      </c>
      <c r="G174" s="157">
        <v>25</v>
      </c>
      <c r="H174" s="157">
        <v>32</v>
      </c>
      <c r="I174" s="164">
        <f>SUM(F174:H174)</f>
        <v>79</v>
      </c>
      <c r="J174" s="158">
        <v>40</v>
      </c>
      <c r="K174" s="159">
        <v>39</v>
      </c>
      <c r="L174" s="160"/>
      <c r="M174" s="161">
        <v>1</v>
      </c>
      <c r="N174" s="162"/>
      <c r="O174" s="161"/>
      <c r="P174" s="162"/>
      <c r="Q174" s="157"/>
      <c r="R174" s="162"/>
      <c r="S174" s="161"/>
      <c r="T174" s="162"/>
      <c r="U174" s="161"/>
      <c r="V174" s="162">
        <v>1</v>
      </c>
      <c r="W174" s="161">
        <v>4</v>
      </c>
      <c r="X174" s="162"/>
      <c r="Y174" s="161"/>
      <c r="Z174" s="167"/>
      <c r="AA174" s="157"/>
      <c r="AB174" s="158"/>
      <c r="AC174" s="157"/>
      <c r="AD174" s="158"/>
      <c r="AE174" s="157">
        <v>2</v>
      </c>
      <c r="AF174" s="121">
        <f>AD174+AB174+X174+V174+P174+L174+N174+R174+T174</f>
        <v>1</v>
      </c>
      <c r="AG174" s="124">
        <f>M174+Q174+W174+Y174+Z174+AA174+AC174+AE174+U174+S174+O174</f>
        <v>7</v>
      </c>
      <c r="AH174" s="2">
        <f>AF174+AG174</f>
        <v>8</v>
      </c>
      <c r="AI174" s="167"/>
      <c r="AJ174" s="161">
        <v>2</v>
      </c>
      <c r="AK174" s="167">
        <v>1</v>
      </c>
      <c r="AL174" s="156"/>
      <c r="AM174" s="161"/>
      <c r="AN174" s="167">
        <v>2</v>
      </c>
      <c r="AO174" s="113">
        <f>AM174+AN174</f>
        <v>2</v>
      </c>
    </row>
    <row r="175" spans="2:41" ht="13.5" customHeight="1">
      <c r="B175" s="10" t="s">
        <v>180</v>
      </c>
      <c r="C175" s="36"/>
      <c r="D175" s="7"/>
      <c r="E175" s="110"/>
      <c r="F175" s="109"/>
      <c r="G175" s="109"/>
      <c r="H175" s="109"/>
      <c r="I175" s="109"/>
      <c r="J175" s="112"/>
      <c r="K175" s="119"/>
      <c r="L175" s="120"/>
      <c r="M175" s="121"/>
      <c r="N175" s="122"/>
      <c r="O175" s="121"/>
      <c r="P175" s="122"/>
      <c r="Q175" s="109"/>
      <c r="R175" s="122"/>
      <c r="S175" s="121"/>
      <c r="T175" s="122"/>
      <c r="U175" s="121"/>
      <c r="V175" s="122"/>
      <c r="W175" s="121"/>
      <c r="X175" s="122"/>
      <c r="Y175" s="121"/>
      <c r="Z175" s="123"/>
      <c r="AA175" s="109"/>
      <c r="AB175" s="112"/>
      <c r="AC175" s="109"/>
      <c r="AD175" s="112"/>
      <c r="AE175" s="109"/>
      <c r="AF175" s="121">
        <f>AD175+AB175+X175+V175+P175+L175</f>
        <v>0</v>
      </c>
      <c r="AG175" s="124">
        <f>M175+Q175+W175+Y175+Z175+AA175+AC175+AE175</f>
        <v>0</v>
      </c>
      <c r="AH175" s="121"/>
      <c r="AI175" s="123"/>
      <c r="AJ175" s="121"/>
      <c r="AK175" s="123"/>
      <c r="AL175" s="113"/>
      <c r="AM175" s="121"/>
      <c r="AN175" s="123"/>
      <c r="AO175" s="113"/>
    </row>
    <row r="176" spans="2:41" ht="13.5" customHeight="1" thickBot="1">
      <c r="B176" s="11" t="s">
        <v>69</v>
      </c>
      <c r="C176" s="37" t="s">
        <v>30</v>
      </c>
      <c r="D176" s="68"/>
      <c r="E176" s="114">
        <f>SUM(E174:E175)</f>
        <v>5</v>
      </c>
      <c r="F176" s="116">
        <f aca="true" t="shared" si="75" ref="F176:AO176">SUM(F174:F175)</f>
        <v>22</v>
      </c>
      <c r="G176" s="116">
        <f t="shared" si="75"/>
        <v>25</v>
      </c>
      <c r="H176" s="116">
        <f t="shared" si="75"/>
        <v>32</v>
      </c>
      <c r="I176" s="116">
        <f t="shared" si="75"/>
        <v>79</v>
      </c>
      <c r="J176" s="117">
        <f t="shared" si="75"/>
        <v>40</v>
      </c>
      <c r="K176" s="125">
        <f t="shared" si="75"/>
        <v>39</v>
      </c>
      <c r="L176" s="126">
        <f t="shared" si="75"/>
        <v>0</v>
      </c>
      <c r="M176" s="127">
        <f t="shared" si="75"/>
        <v>1</v>
      </c>
      <c r="N176" s="128">
        <f>SUM(N174:N175)</f>
        <v>0</v>
      </c>
      <c r="O176" s="127">
        <f>SUM(O174:O175)</f>
        <v>0</v>
      </c>
      <c r="P176" s="128">
        <f t="shared" si="75"/>
        <v>0</v>
      </c>
      <c r="Q176" s="116">
        <f t="shared" si="75"/>
        <v>0</v>
      </c>
      <c r="R176" s="128">
        <f>SUM(R174:R175)</f>
        <v>0</v>
      </c>
      <c r="S176" s="127">
        <f>SUM(S174:S175)</f>
        <v>0</v>
      </c>
      <c r="T176" s="128">
        <f>SUM(T174:T175)</f>
        <v>0</v>
      </c>
      <c r="U176" s="127">
        <f>SUM(U174:U175)</f>
        <v>0</v>
      </c>
      <c r="V176" s="128">
        <f t="shared" si="75"/>
        <v>1</v>
      </c>
      <c r="W176" s="127">
        <f t="shared" si="75"/>
        <v>4</v>
      </c>
      <c r="X176" s="128">
        <f t="shared" si="75"/>
        <v>0</v>
      </c>
      <c r="Y176" s="127">
        <f t="shared" si="75"/>
        <v>0</v>
      </c>
      <c r="Z176" s="130">
        <f t="shared" si="75"/>
        <v>0</v>
      </c>
      <c r="AA176" s="116">
        <f t="shared" si="75"/>
        <v>0</v>
      </c>
      <c r="AB176" s="117">
        <f t="shared" si="75"/>
        <v>0</v>
      </c>
      <c r="AC176" s="116">
        <f t="shared" si="75"/>
        <v>0</v>
      </c>
      <c r="AD176" s="117">
        <f>SUM(AD174:AD175)</f>
        <v>0</v>
      </c>
      <c r="AE176" s="116">
        <f>SUM(AE174:AE175)</f>
        <v>2</v>
      </c>
      <c r="AF176" s="127">
        <f t="shared" si="75"/>
        <v>1</v>
      </c>
      <c r="AG176" s="131">
        <f t="shared" si="75"/>
        <v>7</v>
      </c>
      <c r="AH176" s="127">
        <f t="shared" si="75"/>
        <v>8</v>
      </c>
      <c r="AI176" s="130">
        <f t="shared" si="75"/>
        <v>0</v>
      </c>
      <c r="AJ176" s="127">
        <f t="shared" si="75"/>
        <v>2</v>
      </c>
      <c r="AK176" s="130">
        <f t="shared" si="75"/>
        <v>1</v>
      </c>
      <c r="AL176" s="118">
        <f t="shared" si="75"/>
        <v>0</v>
      </c>
      <c r="AM176" s="127">
        <f t="shared" si="75"/>
        <v>0</v>
      </c>
      <c r="AN176" s="130">
        <f t="shared" si="75"/>
        <v>2</v>
      </c>
      <c r="AO176" s="118">
        <f t="shared" si="75"/>
        <v>2</v>
      </c>
    </row>
    <row r="177" spans="2:41" ht="13.5">
      <c r="B177" s="143" t="s">
        <v>221</v>
      </c>
      <c r="C177" s="17" t="s">
        <v>223</v>
      </c>
      <c r="D177" s="7"/>
      <c r="E177" s="163">
        <v>10</v>
      </c>
      <c r="F177" s="157">
        <v>88</v>
      </c>
      <c r="G177" s="157">
        <v>96</v>
      </c>
      <c r="H177" s="157">
        <v>87</v>
      </c>
      <c r="I177" s="164">
        <f>SUM(F177:H177)</f>
        <v>271</v>
      </c>
      <c r="J177" s="158">
        <v>154</v>
      </c>
      <c r="K177" s="159">
        <v>117</v>
      </c>
      <c r="L177" s="160"/>
      <c r="M177" s="161">
        <v>1</v>
      </c>
      <c r="N177" s="162"/>
      <c r="O177" s="161"/>
      <c r="P177" s="162"/>
      <c r="Q177" s="157">
        <v>1</v>
      </c>
      <c r="R177" s="162"/>
      <c r="S177" s="161"/>
      <c r="T177" s="162"/>
      <c r="U177" s="161"/>
      <c r="V177" s="162"/>
      <c r="W177" s="161">
        <v>9</v>
      </c>
      <c r="X177" s="162"/>
      <c r="Y177" s="161"/>
      <c r="Z177" s="167"/>
      <c r="AA177" s="157"/>
      <c r="AB177" s="158"/>
      <c r="AC177" s="157"/>
      <c r="AD177" s="158"/>
      <c r="AE177" s="157">
        <v>3</v>
      </c>
      <c r="AF177" s="121">
        <f>AD177+AB177+X177+V177+P177+L177+N177+R177+T177</f>
        <v>0</v>
      </c>
      <c r="AG177" s="124">
        <f>M177+Q177+W177+Y177+Z177+AA177+AC177+AE177+U177+S177+O177</f>
        <v>14</v>
      </c>
      <c r="AH177" s="2">
        <f aca="true" t="shared" si="76" ref="AH177:AH182">AF177+AG177</f>
        <v>14</v>
      </c>
      <c r="AI177" s="167"/>
      <c r="AJ177" s="161"/>
      <c r="AK177" s="167"/>
      <c r="AL177" s="156"/>
      <c r="AM177" s="161"/>
      <c r="AN177" s="167">
        <v>1</v>
      </c>
      <c r="AO177" s="113">
        <f aca="true" t="shared" si="77" ref="AO177:AO182">AM177+AN177</f>
        <v>1</v>
      </c>
    </row>
    <row r="178" spans="2:41" ht="13.5">
      <c r="B178" s="99" t="s">
        <v>222</v>
      </c>
      <c r="C178" s="17"/>
      <c r="D178" s="7"/>
      <c r="E178" s="163"/>
      <c r="F178" s="157"/>
      <c r="G178" s="157"/>
      <c r="H178" s="157"/>
      <c r="I178" s="164"/>
      <c r="J178" s="158"/>
      <c r="K178" s="159"/>
      <c r="L178" s="160"/>
      <c r="M178" s="161"/>
      <c r="N178" s="162"/>
      <c r="O178" s="161"/>
      <c r="P178" s="162"/>
      <c r="Q178" s="157"/>
      <c r="R178" s="162"/>
      <c r="S178" s="161"/>
      <c r="T178" s="162"/>
      <c r="U178" s="161"/>
      <c r="V178" s="162"/>
      <c r="W178" s="161"/>
      <c r="X178" s="162"/>
      <c r="Y178" s="161"/>
      <c r="Z178" s="167"/>
      <c r="AA178" s="157"/>
      <c r="AB178" s="158"/>
      <c r="AC178" s="157"/>
      <c r="AD178" s="158"/>
      <c r="AE178" s="157"/>
      <c r="AF178" s="121">
        <f>AD178+AB178+X178+V178+P178+L178</f>
        <v>0</v>
      </c>
      <c r="AG178" s="79">
        <f>M178+Q178+W178+Y178+Z178+AA178+AC178+AE178</f>
        <v>0</v>
      </c>
      <c r="AH178" s="2"/>
      <c r="AI178" s="167"/>
      <c r="AJ178" s="161"/>
      <c r="AK178" s="167"/>
      <c r="AL178" s="156"/>
      <c r="AM178" s="161"/>
      <c r="AN178" s="167"/>
      <c r="AO178" s="113"/>
    </row>
    <row r="179" spans="2:41" ht="14.25" thickBot="1">
      <c r="B179" s="11" t="s">
        <v>67</v>
      </c>
      <c r="C179" s="37" t="s">
        <v>30</v>
      </c>
      <c r="D179" s="68"/>
      <c r="E179" s="114">
        <f>SUM(E177:E178)</f>
        <v>10</v>
      </c>
      <c r="F179" s="116">
        <f aca="true" t="shared" si="78" ref="F179:AO179">SUM(F177:F178)</f>
        <v>88</v>
      </c>
      <c r="G179" s="116">
        <f t="shared" si="78"/>
        <v>96</v>
      </c>
      <c r="H179" s="116">
        <f t="shared" si="78"/>
        <v>87</v>
      </c>
      <c r="I179" s="116">
        <f t="shared" si="78"/>
        <v>271</v>
      </c>
      <c r="J179" s="117">
        <f t="shared" si="78"/>
        <v>154</v>
      </c>
      <c r="K179" s="125">
        <f t="shared" si="78"/>
        <v>117</v>
      </c>
      <c r="L179" s="126">
        <f t="shared" si="78"/>
        <v>0</v>
      </c>
      <c r="M179" s="127">
        <f t="shared" si="78"/>
        <v>1</v>
      </c>
      <c r="N179" s="128">
        <f>SUM(N177:N178)</f>
        <v>0</v>
      </c>
      <c r="O179" s="127">
        <f>SUM(O177:O178)</f>
        <v>0</v>
      </c>
      <c r="P179" s="128">
        <f t="shared" si="78"/>
        <v>0</v>
      </c>
      <c r="Q179" s="116">
        <f t="shared" si="78"/>
        <v>1</v>
      </c>
      <c r="R179" s="128">
        <f>SUM(R177:R178)</f>
        <v>0</v>
      </c>
      <c r="S179" s="127">
        <f>SUM(S177:S178)</f>
        <v>0</v>
      </c>
      <c r="T179" s="128">
        <f>SUM(T177:T178)</f>
        <v>0</v>
      </c>
      <c r="U179" s="127">
        <f>SUM(U177:U178)</f>
        <v>0</v>
      </c>
      <c r="V179" s="128">
        <f t="shared" si="78"/>
        <v>0</v>
      </c>
      <c r="W179" s="127">
        <f t="shared" si="78"/>
        <v>9</v>
      </c>
      <c r="X179" s="128">
        <f t="shared" si="78"/>
        <v>0</v>
      </c>
      <c r="Y179" s="127">
        <f t="shared" si="78"/>
        <v>0</v>
      </c>
      <c r="Z179" s="130">
        <f t="shared" si="78"/>
        <v>0</v>
      </c>
      <c r="AA179" s="116">
        <f t="shared" si="78"/>
        <v>0</v>
      </c>
      <c r="AB179" s="117">
        <f t="shared" si="78"/>
        <v>0</v>
      </c>
      <c r="AC179" s="116">
        <f t="shared" si="78"/>
        <v>0</v>
      </c>
      <c r="AD179" s="117">
        <f>SUM(AD177:AD178)</f>
        <v>0</v>
      </c>
      <c r="AE179" s="116">
        <f>SUM(AE177:AE178)</f>
        <v>3</v>
      </c>
      <c r="AF179" s="127">
        <f t="shared" si="78"/>
        <v>0</v>
      </c>
      <c r="AG179" s="131">
        <f t="shared" si="78"/>
        <v>14</v>
      </c>
      <c r="AH179" s="127">
        <f t="shared" si="78"/>
        <v>14</v>
      </c>
      <c r="AI179" s="130">
        <f t="shared" si="78"/>
        <v>0</v>
      </c>
      <c r="AJ179" s="127">
        <f t="shared" si="78"/>
        <v>0</v>
      </c>
      <c r="AK179" s="130">
        <f t="shared" si="78"/>
        <v>0</v>
      </c>
      <c r="AL179" s="118">
        <f t="shared" si="78"/>
        <v>0</v>
      </c>
      <c r="AM179" s="127">
        <f t="shared" si="78"/>
        <v>0</v>
      </c>
      <c r="AN179" s="130">
        <f t="shared" si="78"/>
        <v>1</v>
      </c>
      <c r="AO179" s="118">
        <f t="shared" si="78"/>
        <v>1</v>
      </c>
    </row>
    <row r="180" spans="2:41" ht="13.5">
      <c r="B180" s="10" t="s">
        <v>224</v>
      </c>
      <c r="C180" s="17" t="s">
        <v>225</v>
      </c>
      <c r="D180" s="7"/>
      <c r="E180" s="163">
        <v>7</v>
      </c>
      <c r="F180" s="157">
        <v>46</v>
      </c>
      <c r="G180" s="157">
        <v>59</v>
      </c>
      <c r="H180" s="157">
        <v>58</v>
      </c>
      <c r="I180" s="164">
        <f>SUM(F180:H180)</f>
        <v>163</v>
      </c>
      <c r="J180" s="158">
        <v>83</v>
      </c>
      <c r="K180" s="159">
        <v>80</v>
      </c>
      <c r="L180" s="160">
        <v>1</v>
      </c>
      <c r="M180" s="161"/>
      <c r="N180" s="162"/>
      <c r="O180" s="161"/>
      <c r="P180" s="162"/>
      <c r="Q180" s="157"/>
      <c r="R180" s="162"/>
      <c r="S180" s="161"/>
      <c r="T180" s="162"/>
      <c r="U180" s="161"/>
      <c r="V180" s="162"/>
      <c r="W180" s="161">
        <v>8</v>
      </c>
      <c r="X180" s="162"/>
      <c r="Y180" s="161"/>
      <c r="Z180" s="167"/>
      <c r="AA180" s="157"/>
      <c r="AB180" s="158"/>
      <c r="AC180" s="157"/>
      <c r="AD180" s="158"/>
      <c r="AE180" s="157">
        <v>5</v>
      </c>
      <c r="AF180" s="121">
        <f>AD180+AB180+X180+V180+P180+L180+N180+R180+T180</f>
        <v>1</v>
      </c>
      <c r="AG180" s="124">
        <f>M180+Q180+W180+Y180+Z180+AA180+AC180+AE180+U180+S180+O180</f>
        <v>13</v>
      </c>
      <c r="AH180" s="2">
        <f t="shared" si="76"/>
        <v>14</v>
      </c>
      <c r="AI180" s="167"/>
      <c r="AJ180" s="161">
        <v>1</v>
      </c>
      <c r="AK180" s="167"/>
      <c r="AL180" s="156"/>
      <c r="AM180" s="161"/>
      <c r="AN180" s="167">
        <v>1</v>
      </c>
      <c r="AO180" s="113">
        <f t="shared" si="77"/>
        <v>1</v>
      </c>
    </row>
    <row r="181" spans="2:41" ht="13.5">
      <c r="B181" s="253" t="s">
        <v>226</v>
      </c>
      <c r="C181" s="17" t="s">
        <v>227</v>
      </c>
      <c r="D181" s="7"/>
      <c r="E181" s="163">
        <v>5</v>
      </c>
      <c r="F181" s="157">
        <v>31</v>
      </c>
      <c r="G181" s="157">
        <v>29</v>
      </c>
      <c r="H181" s="157">
        <v>33</v>
      </c>
      <c r="I181" s="164">
        <f>SUM(F181:H181)</f>
        <v>93</v>
      </c>
      <c r="J181" s="158">
        <v>52</v>
      </c>
      <c r="K181" s="159">
        <v>41</v>
      </c>
      <c r="L181" s="160"/>
      <c r="M181" s="161">
        <v>1</v>
      </c>
      <c r="N181" s="162"/>
      <c r="O181" s="161"/>
      <c r="P181" s="162"/>
      <c r="Q181" s="157"/>
      <c r="R181" s="162"/>
      <c r="S181" s="161"/>
      <c r="T181" s="162"/>
      <c r="U181" s="161"/>
      <c r="V181" s="162"/>
      <c r="W181" s="161">
        <v>6</v>
      </c>
      <c r="X181" s="162"/>
      <c r="Y181" s="161"/>
      <c r="Z181" s="167"/>
      <c r="AA181" s="157"/>
      <c r="AB181" s="158"/>
      <c r="AC181" s="157"/>
      <c r="AD181" s="158">
        <v>1</v>
      </c>
      <c r="AE181" s="157">
        <v>2</v>
      </c>
      <c r="AF181" s="121">
        <f>AD181+AB181+X181+V181+P181+L181+N181+R181+T181</f>
        <v>1</v>
      </c>
      <c r="AG181" s="124">
        <f>M181+Q181+W181+Y181+Z181+AA181+AC181+AE181+U181+S181+O181</f>
        <v>9</v>
      </c>
      <c r="AH181" s="2">
        <f t="shared" si="76"/>
        <v>10</v>
      </c>
      <c r="AI181" s="167"/>
      <c r="AJ181" s="161"/>
      <c r="AK181" s="167"/>
      <c r="AL181" s="156"/>
      <c r="AM181" s="161"/>
      <c r="AN181" s="167">
        <v>1</v>
      </c>
      <c r="AO181" s="113">
        <f t="shared" si="77"/>
        <v>1</v>
      </c>
    </row>
    <row r="182" spans="2:41" ht="13.5">
      <c r="B182" s="253"/>
      <c r="C182" s="17" t="s">
        <v>228</v>
      </c>
      <c r="D182" s="7"/>
      <c r="E182" s="163">
        <v>3</v>
      </c>
      <c r="F182" s="157">
        <v>10</v>
      </c>
      <c r="G182" s="157">
        <v>12</v>
      </c>
      <c r="H182" s="157">
        <v>18</v>
      </c>
      <c r="I182" s="164">
        <f>SUM(F182:H182)</f>
        <v>40</v>
      </c>
      <c r="J182" s="158">
        <v>21</v>
      </c>
      <c r="K182" s="159">
        <v>19</v>
      </c>
      <c r="L182" s="160"/>
      <c r="M182" s="161">
        <v>1</v>
      </c>
      <c r="N182" s="162"/>
      <c r="O182" s="161"/>
      <c r="P182" s="162"/>
      <c r="Q182" s="157"/>
      <c r="R182" s="162"/>
      <c r="S182" s="161"/>
      <c r="T182" s="162"/>
      <c r="U182" s="161"/>
      <c r="V182" s="162"/>
      <c r="W182" s="161">
        <v>3</v>
      </c>
      <c r="X182" s="162"/>
      <c r="Y182" s="161"/>
      <c r="Z182" s="167"/>
      <c r="AA182" s="157"/>
      <c r="AB182" s="158"/>
      <c r="AC182" s="157"/>
      <c r="AD182" s="158"/>
      <c r="AE182" s="157">
        <v>2</v>
      </c>
      <c r="AF182" s="121">
        <f>AD182+AB182+X182+V182+P182+L182+N182+R182+T182</f>
        <v>0</v>
      </c>
      <c r="AG182" s="124">
        <f>M182+Q182+W182+Y182+Z182+AA182+AC182+AE182+U182+S182+O182</f>
        <v>6</v>
      </c>
      <c r="AH182" s="2">
        <f t="shared" si="76"/>
        <v>6</v>
      </c>
      <c r="AI182" s="167"/>
      <c r="AJ182" s="161"/>
      <c r="AK182" s="167"/>
      <c r="AL182" s="156"/>
      <c r="AM182" s="161"/>
      <c r="AN182" s="167">
        <v>1</v>
      </c>
      <c r="AO182" s="113">
        <f t="shared" si="77"/>
        <v>1</v>
      </c>
    </row>
    <row r="183" spans="2:41" ht="18" customHeight="1" thickBot="1">
      <c r="B183" s="11" t="s">
        <v>362</v>
      </c>
      <c r="C183" s="37" t="s">
        <v>30</v>
      </c>
      <c r="D183" s="68"/>
      <c r="E183" s="114">
        <f>SUM(E180:E182)</f>
        <v>15</v>
      </c>
      <c r="F183" s="116">
        <f>SUM(F180:F182)</f>
        <v>87</v>
      </c>
      <c r="G183" s="116">
        <f>SUM(G180:G182)</f>
        <v>100</v>
      </c>
      <c r="H183" s="116">
        <f aca="true" t="shared" si="79" ref="H183:Q183">SUM(H180:H182)</f>
        <v>109</v>
      </c>
      <c r="I183" s="116">
        <f t="shared" si="79"/>
        <v>296</v>
      </c>
      <c r="J183" s="117">
        <f t="shared" si="79"/>
        <v>156</v>
      </c>
      <c r="K183" s="118">
        <f t="shared" si="79"/>
        <v>140</v>
      </c>
      <c r="L183" s="117">
        <f t="shared" si="79"/>
        <v>1</v>
      </c>
      <c r="M183" s="116">
        <f t="shared" si="79"/>
        <v>2</v>
      </c>
      <c r="N183" s="117">
        <f>SUM(N180:N182)</f>
        <v>0</v>
      </c>
      <c r="O183" s="116">
        <f>SUM(O180:O182)</f>
        <v>0</v>
      </c>
      <c r="P183" s="117">
        <f t="shared" si="79"/>
        <v>0</v>
      </c>
      <c r="Q183" s="116">
        <f t="shared" si="79"/>
        <v>0</v>
      </c>
      <c r="R183" s="117">
        <f aca="true" t="shared" si="80" ref="R183:W183">SUM(R180:R182)</f>
        <v>0</v>
      </c>
      <c r="S183" s="116">
        <f t="shared" si="80"/>
        <v>0</v>
      </c>
      <c r="T183" s="117">
        <f t="shared" si="80"/>
        <v>0</v>
      </c>
      <c r="U183" s="116">
        <f t="shared" si="80"/>
        <v>0</v>
      </c>
      <c r="V183" s="117">
        <f t="shared" si="80"/>
        <v>0</v>
      </c>
      <c r="W183" s="116">
        <f t="shared" si="80"/>
        <v>17</v>
      </c>
      <c r="X183" s="117">
        <f aca="true" t="shared" si="81" ref="X183:AO183">SUM(X180:X182)</f>
        <v>0</v>
      </c>
      <c r="Y183" s="116">
        <f t="shared" si="81"/>
        <v>0</v>
      </c>
      <c r="Z183" s="116">
        <f t="shared" si="81"/>
        <v>0</v>
      </c>
      <c r="AA183" s="116">
        <f t="shared" si="81"/>
        <v>0</v>
      </c>
      <c r="AB183" s="117">
        <f t="shared" si="81"/>
        <v>0</v>
      </c>
      <c r="AC183" s="116">
        <f t="shared" si="81"/>
        <v>0</v>
      </c>
      <c r="AD183" s="117">
        <f>SUM(AD180:AD182)</f>
        <v>1</v>
      </c>
      <c r="AE183" s="116">
        <f>SUM(AE180:AE182)</f>
        <v>9</v>
      </c>
      <c r="AF183" s="117">
        <f t="shared" si="81"/>
        <v>2</v>
      </c>
      <c r="AG183" s="116">
        <f t="shared" si="81"/>
        <v>28</v>
      </c>
      <c r="AH183" s="116">
        <f t="shared" si="81"/>
        <v>30</v>
      </c>
      <c r="AI183" s="116">
        <f t="shared" si="81"/>
        <v>0</v>
      </c>
      <c r="AJ183" s="116">
        <f t="shared" si="81"/>
        <v>1</v>
      </c>
      <c r="AK183" s="116">
        <f t="shared" si="81"/>
        <v>0</v>
      </c>
      <c r="AL183" s="118">
        <f t="shared" si="81"/>
        <v>0</v>
      </c>
      <c r="AM183" s="116">
        <f t="shared" si="81"/>
        <v>0</v>
      </c>
      <c r="AN183" s="116">
        <f t="shared" si="81"/>
        <v>3</v>
      </c>
      <c r="AO183" s="118">
        <f t="shared" si="81"/>
        <v>3</v>
      </c>
    </row>
    <row r="184" spans="2:41" ht="13.5" customHeight="1">
      <c r="B184" s="65"/>
      <c r="C184" s="17" t="s">
        <v>229</v>
      </c>
      <c r="D184" s="83"/>
      <c r="E184" s="169">
        <v>3</v>
      </c>
      <c r="F184" s="157">
        <v>15</v>
      </c>
      <c r="G184" s="157">
        <v>18</v>
      </c>
      <c r="H184" s="157">
        <v>22</v>
      </c>
      <c r="I184" s="173">
        <f aca="true" t="shared" si="82" ref="I184:I189">SUM(F184:H184)</f>
        <v>55</v>
      </c>
      <c r="J184" s="158">
        <v>30</v>
      </c>
      <c r="K184" s="159">
        <v>25</v>
      </c>
      <c r="L184" s="160"/>
      <c r="M184" s="161">
        <v>1</v>
      </c>
      <c r="N184" s="162"/>
      <c r="O184" s="161">
        <v>1</v>
      </c>
      <c r="P184" s="162"/>
      <c r="Q184" s="157"/>
      <c r="R184" s="162"/>
      <c r="S184" s="161"/>
      <c r="T184" s="162"/>
      <c r="U184" s="161"/>
      <c r="V184" s="162"/>
      <c r="W184" s="161">
        <v>1</v>
      </c>
      <c r="X184" s="162"/>
      <c r="Y184" s="161"/>
      <c r="Z184" s="167"/>
      <c r="AA184" s="157"/>
      <c r="AB184" s="158"/>
      <c r="AC184" s="157"/>
      <c r="AD184" s="158"/>
      <c r="AE184" s="157">
        <v>2</v>
      </c>
      <c r="AF184" s="121">
        <f aca="true" t="shared" si="83" ref="AF184:AF189">AD184+AB184+X184+V184+P184+L184+N184+R184+T184</f>
        <v>0</v>
      </c>
      <c r="AG184" s="124">
        <f aca="true" t="shared" si="84" ref="AG184:AG189">M184+Q184+W184+Y184+Z184+AA184+AC184+AE184+U184+S184+O184</f>
        <v>5</v>
      </c>
      <c r="AH184" s="121">
        <f aca="true" t="shared" si="85" ref="AH184:AH189">AF184+AG184</f>
        <v>5</v>
      </c>
      <c r="AI184" s="167"/>
      <c r="AJ184" s="161"/>
      <c r="AK184" s="167"/>
      <c r="AL184" s="156"/>
      <c r="AM184" s="161"/>
      <c r="AN184" s="167">
        <v>1</v>
      </c>
      <c r="AO184" s="113">
        <f aca="true" t="shared" si="86" ref="AO184:AO189">AM184+AN184</f>
        <v>1</v>
      </c>
    </row>
    <row r="185" spans="2:41" ht="13.5" customHeight="1">
      <c r="B185" s="10" t="s">
        <v>230</v>
      </c>
      <c r="C185" s="17" t="s">
        <v>231</v>
      </c>
      <c r="D185" s="7"/>
      <c r="E185" s="163">
        <v>3</v>
      </c>
      <c r="F185" s="164">
        <v>15</v>
      </c>
      <c r="G185" s="157">
        <v>16</v>
      </c>
      <c r="H185" s="157">
        <v>23</v>
      </c>
      <c r="I185" s="173">
        <f t="shared" si="82"/>
        <v>54</v>
      </c>
      <c r="J185" s="165">
        <v>32</v>
      </c>
      <c r="K185" s="166">
        <v>22</v>
      </c>
      <c r="L185" s="160"/>
      <c r="M185" s="161">
        <v>1</v>
      </c>
      <c r="N185" s="162"/>
      <c r="O185" s="161">
        <v>1</v>
      </c>
      <c r="P185" s="162"/>
      <c r="Q185" s="157"/>
      <c r="R185" s="162"/>
      <c r="S185" s="161"/>
      <c r="T185" s="162"/>
      <c r="U185" s="161"/>
      <c r="V185" s="162"/>
      <c r="W185" s="168">
        <v>0</v>
      </c>
      <c r="X185" s="162"/>
      <c r="Y185" s="161"/>
      <c r="Z185" s="167"/>
      <c r="AA185" s="157"/>
      <c r="AB185" s="158"/>
      <c r="AC185" s="157"/>
      <c r="AD185" s="158"/>
      <c r="AE185" s="157">
        <v>2</v>
      </c>
      <c r="AF185" s="121">
        <f t="shared" si="83"/>
        <v>0</v>
      </c>
      <c r="AG185" s="124">
        <f t="shared" si="84"/>
        <v>4</v>
      </c>
      <c r="AH185" s="121">
        <f t="shared" si="85"/>
        <v>4</v>
      </c>
      <c r="AI185" s="167"/>
      <c r="AJ185" s="161"/>
      <c r="AK185" s="167"/>
      <c r="AL185" s="156"/>
      <c r="AM185" s="161"/>
      <c r="AN185" s="167">
        <v>1</v>
      </c>
      <c r="AO185" s="113">
        <f t="shared" si="86"/>
        <v>1</v>
      </c>
    </row>
    <row r="186" spans="2:41" ht="13.5" customHeight="1">
      <c r="B186" s="65"/>
      <c r="C186" s="141" t="s">
        <v>232</v>
      </c>
      <c r="D186" s="140"/>
      <c r="E186" s="180">
        <v>3</v>
      </c>
      <c r="F186" s="181">
        <v>16</v>
      </c>
      <c r="G186" s="181">
        <v>13</v>
      </c>
      <c r="H186" s="181">
        <v>9</v>
      </c>
      <c r="I186" s="210">
        <f t="shared" si="82"/>
        <v>38</v>
      </c>
      <c r="J186" s="182">
        <v>16</v>
      </c>
      <c r="K186" s="183">
        <v>22</v>
      </c>
      <c r="L186" s="160"/>
      <c r="M186" s="161">
        <v>1</v>
      </c>
      <c r="N186" s="162"/>
      <c r="O186" s="161">
        <v>1</v>
      </c>
      <c r="P186" s="162"/>
      <c r="Q186" s="157">
        <v>1</v>
      </c>
      <c r="R186" s="162"/>
      <c r="S186" s="161"/>
      <c r="T186" s="162"/>
      <c r="U186" s="161"/>
      <c r="V186" s="162"/>
      <c r="W186" s="161">
        <v>1</v>
      </c>
      <c r="X186" s="162"/>
      <c r="Y186" s="161"/>
      <c r="Z186" s="167"/>
      <c r="AA186" s="157"/>
      <c r="AB186" s="158"/>
      <c r="AC186" s="157"/>
      <c r="AD186" s="158"/>
      <c r="AE186" s="157"/>
      <c r="AF186" s="121">
        <f t="shared" si="83"/>
        <v>0</v>
      </c>
      <c r="AG186" s="124">
        <f t="shared" si="84"/>
        <v>4</v>
      </c>
      <c r="AH186" s="121">
        <f t="shared" si="85"/>
        <v>4</v>
      </c>
      <c r="AI186" s="167"/>
      <c r="AJ186" s="161"/>
      <c r="AK186" s="167"/>
      <c r="AL186" s="156"/>
      <c r="AM186" s="161"/>
      <c r="AN186" s="167">
        <v>1</v>
      </c>
      <c r="AO186" s="113">
        <f t="shared" si="86"/>
        <v>1</v>
      </c>
    </row>
    <row r="187" spans="2:41" ht="13.5" customHeight="1">
      <c r="B187" s="10" t="s">
        <v>233</v>
      </c>
      <c r="C187" s="17" t="s">
        <v>234</v>
      </c>
      <c r="D187" s="7"/>
      <c r="E187" s="163">
        <v>3</v>
      </c>
      <c r="F187" s="157">
        <v>26</v>
      </c>
      <c r="G187" s="157">
        <v>28</v>
      </c>
      <c r="H187" s="157">
        <v>26</v>
      </c>
      <c r="I187" s="173">
        <f t="shared" si="82"/>
        <v>80</v>
      </c>
      <c r="J187" s="158">
        <v>36</v>
      </c>
      <c r="K187" s="159">
        <v>44</v>
      </c>
      <c r="L187" s="160"/>
      <c r="M187" s="161">
        <v>1</v>
      </c>
      <c r="N187" s="162"/>
      <c r="O187" s="161">
        <v>1</v>
      </c>
      <c r="P187" s="162"/>
      <c r="Q187" s="157"/>
      <c r="R187" s="162"/>
      <c r="S187" s="161"/>
      <c r="T187" s="162"/>
      <c r="U187" s="161"/>
      <c r="V187" s="162"/>
      <c r="W187" s="161">
        <v>1</v>
      </c>
      <c r="X187" s="162"/>
      <c r="Y187" s="161"/>
      <c r="Z187" s="167"/>
      <c r="AA187" s="157"/>
      <c r="AB187" s="158"/>
      <c r="AC187" s="157"/>
      <c r="AD187" s="158"/>
      <c r="AE187" s="157">
        <v>4</v>
      </c>
      <c r="AF187" s="121">
        <f t="shared" si="83"/>
        <v>0</v>
      </c>
      <c r="AG187" s="124">
        <f t="shared" si="84"/>
        <v>7</v>
      </c>
      <c r="AH187" s="121">
        <f t="shared" si="85"/>
        <v>7</v>
      </c>
      <c r="AI187" s="167"/>
      <c r="AJ187" s="161"/>
      <c r="AK187" s="167"/>
      <c r="AL187" s="156"/>
      <c r="AM187" s="161"/>
      <c r="AN187" s="167">
        <v>1</v>
      </c>
      <c r="AO187" s="113">
        <f t="shared" si="86"/>
        <v>1</v>
      </c>
    </row>
    <row r="188" spans="2:41" ht="13.5" customHeight="1">
      <c r="B188" s="65"/>
      <c r="C188" s="17" t="s">
        <v>235</v>
      </c>
      <c r="D188" s="7"/>
      <c r="E188" s="163">
        <v>4</v>
      </c>
      <c r="F188" s="157">
        <v>30</v>
      </c>
      <c r="G188" s="157">
        <v>33</v>
      </c>
      <c r="H188" s="157">
        <v>33</v>
      </c>
      <c r="I188" s="173">
        <f t="shared" si="82"/>
        <v>96</v>
      </c>
      <c r="J188" s="158">
        <v>54</v>
      </c>
      <c r="K188" s="159">
        <v>42</v>
      </c>
      <c r="L188" s="160"/>
      <c r="M188" s="161">
        <v>1</v>
      </c>
      <c r="N188" s="162"/>
      <c r="O188" s="161">
        <v>1</v>
      </c>
      <c r="P188" s="162"/>
      <c r="Q188" s="157"/>
      <c r="R188" s="162"/>
      <c r="S188" s="161"/>
      <c r="T188" s="162"/>
      <c r="U188" s="161"/>
      <c r="V188" s="162"/>
      <c r="W188" s="161">
        <v>3</v>
      </c>
      <c r="X188" s="162"/>
      <c r="Y188" s="161"/>
      <c r="Z188" s="167"/>
      <c r="AA188" s="157"/>
      <c r="AB188" s="158"/>
      <c r="AC188" s="157"/>
      <c r="AD188" s="158"/>
      <c r="AE188" s="157">
        <v>2</v>
      </c>
      <c r="AF188" s="121">
        <f t="shared" si="83"/>
        <v>0</v>
      </c>
      <c r="AG188" s="124">
        <f t="shared" si="84"/>
        <v>7</v>
      </c>
      <c r="AH188" s="121">
        <f t="shared" si="85"/>
        <v>7</v>
      </c>
      <c r="AI188" s="167"/>
      <c r="AJ188" s="161"/>
      <c r="AK188" s="167"/>
      <c r="AL188" s="156"/>
      <c r="AM188" s="161"/>
      <c r="AN188" s="167">
        <v>1</v>
      </c>
      <c r="AO188" s="113">
        <f t="shared" si="86"/>
        <v>1</v>
      </c>
    </row>
    <row r="189" spans="2:41" ht="13.5" customHeight="1">
      <c r="B189" s="10" t="s">
        <v>67</v>
      </c>
      <c r="C189" s="17" t="s">
        <v>236</v>
      </c>
      <c r="D189" s="7"/>
      <c r="E189" s="163">
        <v>7</v>
      </c>
      <c r="F189" s="157">
        <v>51</v>
      </c>
      <c r="G189" s="157">
        <v>59</v>
      </c>
      <c r="H189" s="157">
        <v>77</v>
      </c>
      <c r="I189" s="173">
        <f t="shared" si="82"/>
        <v>187</v>
      </c>
      <c r="J189" s="158">
        <v>93</v>
      </c>
      <c r="K189" s="159">
        <v>94</v>
      </c>
      <c r="L189" s="160"/>
      <c r="M189" s="161">
        <v>1</v>
      </c>
      <c r="N189" s="162"/>
      <c r="O189" s="161">
        <v>1</v>
      </c>
      <c r="P189" s="162"/>
      <c r="Q189" s="157"/>
      <c r="R189" s="162"/>
      <c r="S189" s="161"/>
      <c r="T189" s="162"/>
      <c r="U189" s="161"/>
      <c r="V189" s="162"/>
      <c r="W189" s="161">
        <v>3</v>
      </c>
      <c r="X189" s="162"/>
      <c r="Y189" s="161"/>
      <c r="Z189" s="167"/>
      <c r="AA189" s="157"/>
      <c r="AB189" s="158"/>
      <c r="AC189" s="157"/>
      <c r="AD189" s="158"/>
      <c r="AE189" s="157">
        <v>6</v>
      </c>
      <c r="AF189" s="121">
        <f t="shared" si="83"/>
        <v>0</v>
      </c>
      <c r="AG189" s="124">
        <f t="shared" si="84"/>
        <v>11</v>
      </c>
      <c r="AH189" s="121">
        <f t="shared" si="85"/>
        <v>11</v>
      </c>
      <c r="AI189" s="167"/>
      <c r="AJ189" s="161"/>
      <c r="AK189" s="167"/>
      <c r="AL189" s="156"/>
      <c r="AM189" s="161"/>
      <c r="AN189" s="167">
        <v>2</v>
      </c>
      <c r="AO189" s="113">
        <f t="shared" si="86"/>
        <v>2</v>
      </c>
    </row>
    <row r="190" spans="2:41" ht="18" customHeight="1" thickBot="1">
      <c r="B190" s="66"/>
      <c r="C190" s="37" t="s">
        <v>30</v>
      </c>
      <c r="D190" s="68"/>
      <c r="E190" s="114">
        <f>SUM(E184:E189)</f>
        <v>23</v>
      </c>
      <c r="F190" s="116">
        <f aca="true" t="shared" si="87" ref="F190:L190">SUM(F184:F189)</f>
        <v>153</v>
      </c>
      <c r="G190" s="116">
        <f t="shared" si="87"/>
        <v>167</v>
      </c>
      <c r="H190" s="116">
        <f t="shared" si="87"/>
        <v>190</v>
      </c>
      <c r="I190" s="191">
        <f t="shared" si="87"/>
        <v>510</v>
      </c>
      <c r="J190" s="117">
        <f t="shared" si="87"/>
        <v>261</v>
      </c>
      <c r="K190" s="118">
        <f t="shared" si="87"/>
        <v>249</v>
      </c>
      <c r="L190" s="117">
        <f t="shared" si="87"/>
        <v>0</v>
      </c>
      <c r="M190" s="116">
        <f aca="true" t="shared" si="88" ref="M190:Z190">SUM(M184:M189)</f>
        <v>6</v>
      </c>
      <c r="N190" s="128">
        <f>SUM(N184:N189)</f>
        <v>0</v>
      </c>
      <c r="O190" s="116">
        <f>SUM(O184:O189)</f>
        <v>6</v>
      </c>
      <c r="P190" s="128">
        <f t="shared" si="88"/>
        <v>0</v>
      </c>
      <c r="Q190" s="116">
        <f t="shared" si="88"/>
        <v>1</v>
      </c>
      <c r="R190" s="128">
        <f>SUM(R184:R189)</f>
        <v>0</v>
      </c>
      <c r="S190" s="116">
        <f>SUM(S184:S189)</f>
        <v>0</v>
      </c>
      <c r="T190" s="128">
        <f>SUM(T184:T189)</f>
        <v>0</v>
      </c>
      <c r="U190" s="116">
        <f>SUM(U184:U189)</f>
        <v>0</v>
      </c>
      <c r="V190" s="128">
        <f t="shared" si="88"/>
        <v>0</v>
      </c>
      <c r="W190" s="116">
        <f t="shared" si="88"/>
        <v>9</v>
      </c>
      <c r="X190" s="128">
        <f t="shared" si="88"/>
        <v>0</v>
      </c>
      <c r="Y190" s="116">
        <f t="shared" si="88"/>
        <v>0</v>
      </c>
      <c r="Z190" s="130">
        <f t="shared" si="88"/>
        <v>0</v>
      </c>
      <c r="AA190" s="130">
        <f aca="true" t="shared" si="89" ref="AA190:AJ190">SUM(AA184:AA189)</f>
        <v>0</v>
      </c>
      <c r="AB190" s="128">
        <f t="shared" si="89"/>
        <v>0</v>
      </c>
      <c r="AC190" s="116">
        <f t="shared" si="89"/>
        <v>0</v>
      </c>
      <c r="AD190" s="128">
        <f>SUM(AD184:AD189)</f>
        <v>0</v>
      </c>
      <c r="AE190" s="116">
        <f>SUM(AE184:AE189)</f>
        <v>16</v>
      </c>
      <c r="AF190" s="128">
        <f t="shared" si="89"/>
        <v>0</v>
      </c>
      <c r="AG190" s="116">
        <f t="shared" si="89"/>
        <v>38</v>
      </c>
      <c r="AH190" s="130">
        <f t="shared" si="89"/>
        <v>38</v>
      </c>
      <c r="AI190" s="130">
        <f t="shared" si="89"/>
        <v>0</v>
      </c>
      <c r="AJ190" s="130">
        <f t="shared" si="89"/>
        <v>0</v>
      </c>
      <c r="AK190" s="130">
        <f>SUM(AK184:AK189)</f>
        <v>0</v>
      </c>
      <c r="AL190" s="118">
        <f>SUM(AL184:AL189)</f>
        <v>0</v>
      </c>
      <c r="AM190" s="130">
        <f>SUM(AM184:AM189)</f>
        <v>0</v>
      </c>
      <c r="AN190" s="130">
        <f>SUM(AN184:AN189)</f>
        <v>7</v>
      </c>
      <c r="AO190" s="118">
        <f>SUM(AO184:AO189)</f>
        <v>7</v>
      </c>
    </row>
    <row r="191" spans="2:41" ht="13.5" customHeight="1">
      <c r="B191" s="10" t="s">
        <v>237</v>
      </c>
      <c r="C191" s="17" t="s">
        <v>238</v>
      </c>
      <c r="D191" s="7"/>
      <c r="E191" s="163">
        <v>6</v>
      </c>
      <c r="F191" s="157">
        <v>38</v>
      </c>
      <c r="G191" s="157">
        <v>42</v>
      </c>
      <c r="H191" s="157">
        <v>48</v>
      </c>
      <c r="I191" s="173">
        <f>SUM(F191:H191)</f>
        <v>128</v>
      </c>
      <c r="J191" s="158">
        <v>58</v>
      </c>
      <c r="K191" s="159">
        <v>70</v>
      </c>
      <c r="L191" s="160">
        <v>0</v>
      </c>
      <c r="M191" s="161"/>
      <c r="N191" s="162"/>
      <c r="O191" s="161">
        <v>1</v>
      </c>
      <c r="P191" s="162"/>
      <c r="Q191" s="157"/>
      <c r="R191" s="162"/>
      <c r="S191" s="161">
        <v>1</v>
      </c>
      <c r="T191" s="162"/>
      <c r="U191" s="161"/>
      <c r="V191" s="162">
        <v>1</v>
      </c>
      <c r="W191" s="161">
        <v>5</v>
      </c>
      <c r="X191" s="162"/>
      <c r="Y191" s="161"/>
      <c r="Z191" s="167"/>
      <c r="AA191" s="157"/>
      <c r="AB191" s="158"/>
      <c r="AC191" s="157"/>
      <c r="AD191" s="158"/>
      <c r="AE191" s="157">
        <v>5</v>
      </c>
      <c r="AF191" s="121">
        <f>AD191+AB191+X191+V191+P191+L191+N191+R191+T191</f>
        <v>1</v>
      </c>
      <c r="AG191" s="124">
        <f>M191+Q191+W191+Y191+Z191+AA191+AC191+AE191+U191+S191+O191</f>
        <v>12</v>
      </c>
      <c r="AH191" s="121">
        <f>AF191+AG191</f>
        <v>13</v>
      </c>
      <c r="AI191" s="167"/>
      <c r="AJ191" s="161">
        <v>0</v>
      </c>
      <c r="AK191" s="167">
        <v>1</v>
      </c>
      <c r="AL191" s="156"/>
      <c r="AM191" s="161"/>
      <c r="AN191" s="167"/>
      <c r="AO191" s="113">
        <f>AM191+AN191</f>
        <v>0</v>
      </c>
    </row>
    <row r="192" spans="2:41" ht="13.5" customHeight="1">
      <c r="B192" s="99" t="s">
        <v>20</v>
      </c>
      <c r="C192" s="17"/>
      <c r="D192" s="7"/>
      <c r="E192" s="163"/>
      <c r="F192" s="157"/>
      <c r="G192" s="157"/>
      <c r="H192" s="157"/>
      <c r="I192" s="173"/>
      <c r="J192" s="158"/>
      <c r="K192" s="159"/>
      <c r="L192" s="160"/>
      <c r="M192" s="161"/>
      <c r="N192" s="162"/>
      <c r="O192" s="161"/>
      <c r="P192" s="162"/>
      <c r="Q192" s="157"/>
      <c r="R192" s="162"/>
      <c r="S192" s="161"/>
      <c r="T192" s="162"/>
      <c r="U192" s="161"/>
      <c r="V192" s="162"/>
      <c r="W192" s="161"/>
      <c r="X192" s="162"/>
      <c r="Y192" s="161"/>
      <c r="Z192" s="167"/>
      <c r="AA192" s="157"/>
      <c r="AB192" s="158"/>
      <c r="AC192" s="157"/>
      <c r="AD192" s="158"/>
      <c r="AE192" s="157"/>
      <c r="AF192" s="121">
        <f>AD192+AB192+X192+V192+P192+L192</f>
        <v>0</v>
      </c>
      <c r="AG192" s="124">
        <f>M192+Q192+W192+Y192+Z192+AA192+AC192+AE192</f>
        <v>0</v>
      </c>
      <c r="AH192" s="121"/>
      <c r="AI192" s="167"/>
      <c r="AJ192" s="161"/>
      <c r="AK192" s="167"/>
      <c r="AL192" s="156"/>
      <c r="AM192" s="161"/>
      <c r="AN192" s="167"/>
      <c r="AO192" s="113"/>
    </row>
    <row r="193" spans="2:41" ht="13.5" customHeight="1" thickBot="1">
      <c r="B193" s="11" t="s">
        <v>67</v>
      </c>
      <c r="C193" s="37" t="s">
        <v>30</v>
      </c>
      <c r="D193" s="68"/>
      <c r="E193" s="114">
        <f>SUM(E191:E192)</f>
        <v>6</v>
      </c>
      <c r="F193" s="116">
        <f aca="true" t="shared" si="90" ref="F193:AO193">SUM(F191:F192)</f>
        <v>38</v>
      </c>
      <c r="G193" s="116">
        <f t="shared" si="90"/>
        <v>42</v>
      </c>
      <c r="H193" s="116">
        <f t="shared" si="90"/>
        <v>48</v>
      </c>
      <c r="I193" s="191">
        <f t="shared" si="90"/>
        <v>128</v>
      </c>
      <c r="J193" s="117">
        <f t="shared" si="90"/>
        <v>58</v>
      </c>
      <c r="K193" s="125">
        <f t="shared" si="90"/>
        <v>70</v>
      </c>
      <c r="L193" s="126">
        <f t="shared" si="90"/>
        <v>0</v>
      </c>
      <c r="M193" s="127">
        <f t="shared" si="90"/>
        <v>0</v>
      </c>
      <c r="N193" s="128">
        <f>SUM(N191:N192)</f>
        <v>0</v>
      </c>
      <c r="O193" s="127">
        <f>SUM(O191:O192)</f>
        <v>1</v>
      </c>
      <c r="P193" s="128">
        <f t="shared" si="90"/>
        <v>0</v>
      </c>
      <c r="Q193" s="116">
        <f t="shared" si="90"/>
        <v>0</v>
      </c>
      <c r="R193" s="128">
        <f>SUM(R191:R192)</f>
        <v>0</v>
      </c>
      <c r="S193" s="127">
        <f>SUM(S191:S192)</f>
        <v>1</v>
      </c>
      <c r="T193" s="128">
        <f>SUM(T191:T192)</f>
        <v>0</v>
      </c>
      <c r="U193" s="127">
        <f>SUM(U191:U192)</f>
        <v>0</v>
      </c>
      <c r="V193" s="128">
        <f t="shared" si="90"/>
        <v>1</v>
      </c>
      <c r="W193" s="127">
        <f t="shared" si="90"/>
        <v>5</v>
      </c>
      <c r="X193" s="128">
        <f t="shared" si="90"/>
        <v>0</v>
      </c>
      <c r="Y193" s="127">
        <f t="shared" si="90"/>
        <v>0</v>
      </c>
      <c r="Z193" s="130">
        <f t="shared" si="90"/>
        <v>0</v>
      </c>
      <c r="AA193" s="116">
        <f t="shared" si="90"/>
        <v>0</v>
      </c>
      <c r="AB193" s="117">
        <f t="shared" si="90"/>
        <v>0</v>
      </c>
      <c r="AC193" s="116">
        <f t="shared" si="90"/>
        <v>0</v>
      </c>
      <c r="AD193" s="117">
        <f>SUM(AD191:AD192)</f>
        <v>0</v>
      </c>
      <c r="AE193" s="116">
        <f>SUM(AE191:AE192)</f>
        <v>5</v>
      </c>
      <c r="AF193" s="127">
        <f t="shared" si="90"/>
        <v>1</v>
      </c>
      <c r="AG193" s="131">
        <f t="shared" si="90"/>
        <v>12</v>
      </c>
      <c r="AH193" s="127">
        <f t="shared" si="90"/>
        <v>13</v>
      </c>
      <c r="AI193" s="130">
        <f t="shared" si="90"/>
        <v>0</v>
      </c>
      <c r="AJ193" s="127">
        <f t="shared" si="90"/>
        <v>0</v>
      </c>
      <c r="AK193" s="130">
        <f t="shared" si="90"/>
        <v>1</v>
      </c>
      <c r="AL193" s="118">
        <f t="shared" si="90"/>
        <v>0</v>
      </c>
      <c r="AM193" s="127">
        <f t="shared" si="90"/>
        <v>0</v>
      </c>
      <c r="AN193" s="130">
        <f t="shared" si="90"/>
        <v>0</v>
      </c>
      <c r="AO193" s="118">
        <f t="shared" si="90"/>
        <v>0</v>
      </c>
    </row>
    <row r="194" spans="2:41" ht="13.5" customHeight="1">
      <c r="B194" s="10" t="s">
        <v>239</v>
      </c>
      <c r="C194" s="27" t="s">
        <v>240</v>
      </c>
      <c r="D194" s="7"/>
      <c r="E194" s="163">
        <v>3</v>
      </c>
      <c r="F194" s="157">
        <v>10</v>
      </c>
      <c r="G194" s="157">
        <v>14</v>
      </c>
      <c r="H194" s="157">
        <v>12</v>
      </c>
      <c r="I194" s="173">
        <f aca="true" t="shared" si="91" ref="I194:I199">SUM(F194:H194)</f>
        <v>36</v>
      </c>
      <c r="J194" s="158">
        <v>17</v>
      </c>
      <c r="K194" s="159">
        <v>19</v>
      </c>
      <c r="L194" s="160"/>
      <c r="M194" s="161">
        <v>1</v>
      </c>
      <c r="N194" s="162"/>
      <c r="O194" s="161"/>
      <c r="P194" s="162"/>
      <c r="Q194" s="157"/>
      <c r="R194" s="162"/>
      <c r="S194" s="161"/>
      <c r="T194" s="162"/>
      <c r="U194" s="161"/>
      <c r="V194" s="162">
        <v>1</v>
      </c>
      <c r="W194" s="161">
        <v>5</v>
      </c>
      <c r="X194" s="162"/>
      <c r="Y194" s="161"/>
      <c r="Z194" s="167"/>
      <c r="AA194" s="157"/>
      <c r="AB194" s="158"/>
      <c r="AC194" s="157"/>
      <c r="AD194" s="158"/>
      <c r="AE194" s="157"/>
      <c r="AF194" s="121">
        <f aca="true" t="shared" si="92" ref="AF194:AF206">AD194+AB194+X194+V194+P194+L194+N194+R194+T194</f>
        <v>1</v>
      </c>
      <c r="AG194" s="124">
        <f aca="true" t="shared" si="93" ref="AG194:AG206">M194+Q194+W194+Y194+Z194+AA194+AC194+AE194+U194+S194+O194</f>
        <v>6</v>
      </c>
      <c r="AH194" s="121">
        <f aca="true" t="shared" si="94" ref="AH194:AH199">AF194+AG194</f>
        <v>7</v>
      </c>
      <c r="AI194" s="167"/>
      <c r="AJ194" s="161"/>
      <c r="AK194" s="167"/>
      <c r="AL194" s="156"/>
      <c r="AM194" s="161"/>
      <c r="AN194" s="167">
        <v>1</v>
      </c>
      <c r="AO194" s="113">
        <f aca="true" t="shared" si="95" ref="AO194:AO199">AM194+AN194</f>
        <v>1</v>
      </c>
    </row>
    <row r="195" spans="2:41" ht="13.5" customHeight="1">
      <c r="B195" s="10" t="s">
        <v>241</v>
      </c>
      <c r="C195" s="17" t="s">
        <v>309</v>
      </c>
      <c r="D195" s="7"/>
      <c r="E195" s="163">
        <v>3</v>
      </c>
      <c r="F195" s="157">
        <v>8</v>
      </c>
      <c r="G195" s="157">
        <v>9</v>
      </c>
      <c r="H195" s="157">
        <v>14</v>
      </c>
      <c r="I195" s="173">
        <f t="shared" si="91"/>
        <v>31</v>
      </c>
      <c r="J195" s="158">
        <v>14</v>
      </c>
      <c r="K195" s="159">
        <v>17</v>
      </c>
      <c r="L195" s="160"/>
      <c r="M195" s="161">
        <v>1</v>
      </c>
      <c r="N195" s="162"/>
      <c r="O195" s="161"/>
      <c r="P195" s="162"/>
      <c r="Q195" s="157"/>
      <c r="R195" s="162"/>
      <c r="S195" s="161"/>
      <c r="T195" s="162"/>
      <c r="U195" s="161"/>
      <c r="V195" s="162"/>
      <c r="W195" s="161">
        <v>3</v>
      </c>
      <c r="X195" s="162"/>
      <c r="Y195" s="161"/>
      <c r="Z195" s="167"/>
      <c r="AA195" s="157"/>
      <c r="AB195" s="158"/>
      <c r="AC195" s="157"/>
      <c r="AD195" s="158"/>
      <c r="AE195" s="157">
        <v>0</v>
      </c>
      <c r="AF195" s="121">
        <f t="shared" si="92"/>
        <v>0</v>
      </c>
      <c r="AG195" s="124">
        <f t="shared" si="93"/>
        <v>4</v>
      </c>
      <c r="AH195" s="121">
        <f t="shared" si="94"/>
        <v>4</v>
      </c>
      <c r="AI195" s="167"/>
      <c r="AJ195" s="161">
        <v>0</v>
      </c>
      <c r="AK195" s="167"/>
      <c r="AL195" s="156"/>
      <c r="AM195" s="161"/>
      <c r="AN195" s="167">
        <v>1</v>
      </c>
      <c r="AO195" s="113">
        <f t="shared" si="95"/>
        <v>1</v>
      </c>
    </row>
    <row r="196" spans="2:41" ht="15.75" customHeight="1" thickBot="1">
      <c r="B196" s="11" t="s">
        <v>67</v>
      </c>
      <c r="C196" s="37" t="s">
        <v>30</v>
      </c>
      <c r="D196" s="68"/>
      <c r="E196" s="114">
        <f aca="true" t="shared" si="96" ref="E196:AO196">SUM(E194:E195)</f>
        <v>6</v>
      </c>
      <c r="F196" s="116">
        <f t="shared" si="96"/>
        <v>18</v>
      </c>
      <c r="G196" s="116">
        <f t="shared" si="96"/>
        <v>23</v>
      </c>
      <c r="H196" s="116">
        <f t="shared" si="96"/>
        <v>26</v>
      </c>
      <c r="I196" s="191">
        <f t="shared" si="96"/>
        <v>67</v>
      </c>
      <c r="J196" s="117">
        <f t="shared" si="96"/>
        <v>31</v>
      </c>
      <c r="K196" s="118">
        <f t="shared" si="96"/>
        <v>36</v>
      </c>
      <c r="L196" s="117">
        <f t="shared" si="96"/>
        <v>0</v>
      </c>
      <c r="M196" s="116">
        <f t="shared" si="96"/>
        <v>2</v>
      </c>
      <c r="N196" s="117">
        <f>SUM(N194:N195)</f>
        <v>0</v>
      </c>
      <c r="O196" s="116">
        <f>SUM(O194:O195)</f>
        <v>0</v>
      </c>
      <c r="P196" s="117">
        <f t="shared" si="96"/>
        <v>0</v>
      </c>
      <c r="Q196" s="116">
        <f t="shared" si="96"/>
        <v>0</v>
      </c>
      <c r="R196" s="117">
        <f>SUM(R194:R195)</f>
        <v>0</v>
      </c>
      <c r="S196" s="116">
        <f>SUM(S194:S195)</f>
        <v>0</v>
      </c>
      <c r="T196" s="117">
        <f>SUM(T194:T195)</f>
        <v>0</v>
      </c>
      <c r="U196" s="116">
        <f>SUM(U194:U195)</f>
        <v>0</v>
      </c>
      <c r="V196" s="128">
        <f t="shared" si="96"/>
        <v>1</v>
      </c>
      <c r="W196" s="116">
        <f t="shared" si="96"/>
        <v>8</v>
      </c>
      <c r="X196" s="117">
        <f t="shared" si="96"/>
        <v>0</v>
      </c>
      <c r="Y196" s="116">
        <f t="shared" si="96"/>
        <v>0</v>
      </c>
      <c r="Z196" s="116">
        <f t="shared" si="96"/>
        <v>0</v>
      </c>
      <c r="AA196" s="116">
        <f t="shared" si="96"/>
        <v>0</v>
      </c>
      <c r="AB196" s="117">
        <f t="shared" si="96"/>
        <v>0</v>
      </c>
      <c r="AC196" s="116">
        <f t="shared" si="96"/>
        <v>0</v>
      </c>
      <c r="AD196" s="117">
        <f t="shared" si="96"/>
        <v>0</v>
      </c>
      <c r="AE196" s="116">
        <f t="shared" si="96"/>
        <v>0</v>
      </c>
      <c r="AF196" s="117">
        <f t="shared" si="96"/>
        <v>1</v>
      </c>
      <c r="AG196" s="116">
        <f t="shared" si="96"/>
        <v>10</v>
      </c>
      <c r="AH196" s="116">
        <f t="shared" si="96"/>
        <v>11</v>
      </c>
      <c r="AI196" s="116">
        <f t="shared" si="96"/>
        <v>0</v>
      </c>
      <c r="AJ196" s="116">
        <f t="shared" si="96"/>
        <v>0</v>
      </c>
      <c r="AK196" s="116">
        <f t="shared" si="96"/>
        <v>0</v>
      </c>
      <c r="AL196" s="118">
        <f t="shared" si="96"/>
        <v>0</v>
      </c>
      <c r="AM196" s="116">
        <f t="shared" si="96"/>
        <v>0</v>
      </c>
      <c r="AN196" s="116">
        <f t="shared" si="96"/>
        <v>2</v>
      </c>
      <c r="AO196" s="118">
        <f t="shared" si="96"/>
        <v>2</v>
      </c>
    </row>
    <row r="197" spans="2:41" ht="13.5" customHeight="1">
      <c r="B197" s="10" t="s">
        <v>113</v>
      </c>
      <c r="C197" s="17" t="s">
        <v>242</v>
      </c>
      <c r="D197" s="7"/>
      <c r="E197" s="163">
        <v>3</v>
      </c>
      <c r="F197" s="157">
        <v>9</v>
      </c>
      <c r="G197" s="157">
        <v>11</v>
      </c>
      <c r="H197" s="157">
        <v>20</v>
      </c>
      <c r="I197" s="173">
        <f t="shared" si="91"/>
        <v>40</v>
      </c>
      <c r="J197" s="158">
        <v>19</v>
      </c>
      <c r="K197" s="159">
        <v>21</v>
      </c>
      <c r="L197" s="160">
        <v>1</v>
      </c>
      <c r="M197" s="161"/>
      <c r="N197" s="162"/>
      <c r="O197" s="161"/>
      <c r="P197" s="162"/>
      <c r="Q197" s="157"/>
      <c r="R197" s="162"/>
      <c r="S197" s="161"/>
      <c r="T197" s="162"/>
      <c r="U197" s="161"/>
      <c r="V197" s="162"/>
      <c r="W197" s="161">
        <v>2</v>
      </c>
      <c r="X197" s="162"/>
      <c r="Y197" s="161"/>
      <c r="Z197" s="167"/>
      <c r="AA197" s="157"/>
      <c r="AB197" s="158"/>
      <c r="AC197" s="157"/>
      <c r="AD197" s="158"/>
      <c r="AE197" s="157">
        <v>2</v>
      </c>
      <c r="AF197" s="121">
        <f t="shared" si="92"/>
        <v>1</v>
      </c>
      <c r="AG197" s="124">
        <f t="shared" si="93"/>
        <v>4</v>
      </c>
      <c r="AH197" s="121">
        <f t="shared" si="94"/>
        <v>5</v>
      </c>
      <c r="AI197" s="167"/>
      <c r="AJ197" s="161"/>
      <c r="AK197" s="167"/>
      <c r="AL197" s="156"/>
      <c r="AM197" s="161"/>
      <c r="AN197" s="167">
        <v>1</v>
      </c>
      <c r="AO197" s="113">
        <f t="shared" si="95"/>
        <v>1</v>
      </c>
    </row>
    <row r="198" spans="2:41" ht="13.5" customHeight="1">
      <c r="B198" s="253" t="s">
        <v>244</v>
      </c>
      <c r="C198" s="17" t="s">
        <v>243</v>
      </c>
      <c r="D198" s="7"/>
      <c r="E198" s="163">
        <v>3</v>
      </c>
      <c r="F198" s="157">
        <v>8</v>
      </c>
      <c r="G198" s="157">
        <v>11</v>
      </c>
      <c r="H198" s="157">
        <v>12</v>
      </c>
      <c r="I198" s="173">
        <f t="shared" si="91"/>
        <v>31</v>
      </c>
      <c r="J198" s="158">
        <v>15</v>
      </c>
      <c r="K198" s="159">
        <v>16</v>
      </c>
      <c r="L198" s="160"/>
      <c r="M198" s="161"/>
      <c r="N198" s="162"/>
      <c r="O198" s="161"/>
      <c r="P198" s="162"/>
      <c r="Q198" s="157"/>
      <c r="R198" s="162"/>
      <c r="S198" s="161"/>
      <c r="T198" s="162"/>
      <c r="U198" s="161"/>
      <c r="V198" s="162"/>
      <c r="W198" s="161">
        <v>2</v>
      </c>
      <c r="X198" s="162"/>
      <c r="Y198" s="161"/>
      <c r="Z198" s="167"/>
      <c r="AA198" s="157"/>
      <c r="AB198" s="158"/>
      <c r="AC198" s="157"/>
      <c r="AD198" s="158"/>
      <c r="AE198" s="157">
        <v>1</v>
      </c>
      <c r="AF198" s="121">
        <f t="shared" si="92"/>
        <v>0</v>
      </c>
      <c r="AG198" s="124">
        <f t="shared" si="93"/>
        <v>3</v>
      </c>
      <c r="AH198" s="121">
        <f t="shared" si="94"/>
        <v>3</v>
      </c>
      <c r="AI198" s="167"/>
      <c r="AJ198" s="161"/>
      <c r="AK198" s="167">
        <v>1</v>
      </c>
      <c r="AL198" s="156"/>
      <c r="AM198" s="161"/>
      <c r="AN198" s="167">
        <v>2</v>
      </c>
      <c r="AO198" s="113">
        <f t="shared" si="95"/>
        <v>2</v>
      </c>
    </row>
    <row r="199" spans="2:41" ht="13.5" customHeight="1">
      <c r="B199" s="253"/>
      <c r="C199" s="17" t="s">
        <v>245</v>
      </c>
      <c r="D199" s="7"/>
      <c r="E199" s="163">
        <v>3</v>
      </c>
      <c r="F199" s="157">
        <v>16</v>
      </c>
      <c r="G199" s="157">
        <v>15</v>
      </c>
      <c r="H199" s="157">
        <v>12</v>
      </c>
      <c r="I199" s="173">
        <f t="shared" si="91"/>
        <v>43</v>
      </c>
      <c r="J199" s="158">
        <v>20</v>
      </c>
      <c r="K199" s="159">
        <v>23</v>
      </c>
      <c r="L199" s="160"/>
      <c r="M199" s="161">
        <v>1</v>
      </c>
      <c r="N199" s="162"/>
      <c r="O199" s="161"/>
      <c r="P199" s="162"/>
      <c r="Q199" s="157"/>
      <c r="R199" s="162"/>
      <c r="S199" s="161"/>
      <c r="T199" s="162"/>
      <c r="U199" s="161"/>
      <c r="V199" s="162"/>
      <c r="W199" s="161">
        <v>2</v>
      </c>
      <c r="X199" s="162"/>
      <c r="Y199" s="161"/>
      <c r="Z199" s="167"/>
      <c r="AA199" s="157"/>
      <c r="AB199" s="158"/>
      <c r="AC199" s="157"/>
      <c r="AD199" s="158"/>
      <c r="AE199" s="157">
        <v>1</v>
      </c>
      <c r="AF199" s="121">
        <f t="shared" si="92"/>
        <v>0</v>
      </c>
      <c r="AG199" s="124">
        <f t="shared" si="93"/>
        <v>4</v>
      </c>
      <c r="AH199" s="121">
        <f t="shared" si="94"/>
        <v>4</v>
      </c>
      <c r="AI199" s="167"/>
      <c r="AJ199" s="161"/>
      <c r="AK199" s="167"/>
      <c r="AL199" s="156"/>
      <c r="AM199" s="161"/>
      <c r="AN199" s="167">
        <v>1</v>
      </c>
      <c r="AO199" s="113">
        <f t="shared" si="95"/>
        <v>1</v>
      </c>
    </row>
    <row r="200" spans="2:41" ht="18" customHeight="1" thickBot="1">
      <c r="B200" s="100" t="s">
        <v>362</v>
      </c>
      <c r="C200" s="37" t="s">
        <v>30</v>
      </c>
      <c r="D200" s="68"/>
      <c r="E200" s="114">
        <f>SUM(E197:E199)</f>
        <v>9</v>
      </c>
      <c r="F200" s="116">
        <f>SUM(F197:F199)</f>
        <v>33</v>
      </c>
      <c r="G200" s="116">
        <f>SUM(G197:G199)</f>
        <v>37</v>
      </c>
      <c r="H200" s="116">
        <f aca="true" t="shared" si="97" ref="H200:Q200">SUM(H197:H199)</f>
        <v>44</v>
      </c>
      <c r="I200" s="191">
        <f t="shared" si="97"/>
        <v>114</v>
      </c>
      <c r="J200" s="117">
        <f t="shared" si="97"/>
        <v>54</v>
      </c>
      <c r="K200" s="118">
        <f t="shared" si="97"/>
        <v>60</v>
      </c>
      <c r="L200" s="117">
        <f t="shared" si="97"/>
        <v>1</v>
      </c>
      <c r="M200" s="116">
        <f t="shared" si="97"/>
        <v>1</v>
      </c>
      <c r="N200" s="117">
        <f>SUM(N197:N199)</f>
        <v>0</v>
      </c>
      <c r="O200" s="116">
        <f>SUM(O197:O199)</f>
        <v>0</v>
      </c>
      <c r="P200" s="117">
        <f t="shared" si="97"/>
        <v>0</v>
      </c>
      <c r="Q200" s="116">
        <f t="shared" si="97"/>
        <v>0</v>
      </c>
      <c r="R200" s="117">
        <f aca="true" t="shared" si="98" ref="R200:W200">SUM(R197:R199)</f>
        <v>0</v>
      </c>
      <c r="S200" s="116">
        <f t="shared" si="98"/>
        <v>0</v>
      </c>
      <c r="T200" s="117">
        <f t="shared" si="98"/>
        <v>0</v>
      </c>
      <c r="U200" s="116">
        <f t="shared" si="98"/>
        <v>0</v>
      </c>
      <c r="V200" s="128">
        <f t="shared" si="98"/>
        <v>0</v>
      </c>
      <c r="W200" s="116">
        <f t="shared" si="98"/>
        <v>6</v>
      </c>
      <c r="X200" s="117">
        <f aca="true" t="shared" si="99" ref="X200:AO200">SUM(X197:X199)</f>
        <v>0</v>
      </c>
      <c r="Y200" s="116">
        <f t="shared" si="99"/>
        <v>0</v>
      </c>
      <c r="Z200" s="116">
        <f t="shared" si="99"/>
        <v>0</v>
      </c>
      <c r="AA200" s="116">
        <f t="shared" si="99"/>
        <v>0</v>
      </c>
      <c r="AB200" s="117">
        <f t="shared" si="99"/>
        <v>0</v>
      </c>
      <c r="AC200" s="116">
        <f t="shared" si="99"/>
        <v>0</v>
      </c>
      <c r="AD200" s="117">
        <f>SUM(AD197:AD199)</f>
        <v>0</v>
      </c>
      <c r="AE200" s="116">
        <f>SUM(AE197:AE199)</f>
        <v>4</v>
      </c>
      <c r="AF200" s="117">
        <f t="shared" si="99"/>
        <v>1</v>
      </c>
      <c r="AG200" s="116">
        <f t="shared" si="99"/>
        <v>11</v>
      </c>
      <c r="AH200" s="116">
        <f t="shared" si="99"/>
        <v>12</v>
      </c>
      <c r="AI200" s="116">
        <f t="shared" si="99"/>
        <v>0</v>
      </c>
      <c r="AJ200" s="116">
        <f t="shared" si="99"/>
        <v>0</v>
      </c>
      <c r="AK200" s="116">
        <f t="shared" si="99"/>
        <v>1</v>
      </c>
      <c r="AL200" s="118">
        <f t="shared" si="99"/>
        <v>0</v>
      </c>
      <c r="AM200" s="116">
        <f t="shared" si="99"/>
        <v>0</v>
      </c>
      <c r="AN200" s="116">
        <f t="shared" si="99"/>
        <v>4</v>
      </c>
      <c r="AO200" s="118">
        <f t="shared" si="99"/>
        <v>4</v>
      </c>
    </row>
    <row r="201" spans="2:41" ht="13.5" customHeight="1">
      <c r="B201" s="10" t="s">
        <v>246</v>
      </c>
      <c r="C201" s="141" t="s">
        <v>247</v>
      </c>
      <c r="D201" s="140"/>
      <c r="E201" s="163">
        <v>3</v>
      </c>
      <c r="F201" s="157">
        <v>6</v>
      </c>
      <c r="G201" s="157">
        <v>8</v>
      </c>
      <c r="H201" s="157">
        <v>7</v>
      </c>
      <c r="I201" s="173">
        <f>SUM(F201:H201)</f>
        <v>21</v>
      </c>
      <c r="J201" s="158">
        <v>13</v>
      </c>
      <c r="K201" s="159">
        <v>8</v>
      </c>
      <c r="L201" s="160"/>
      <c r="M201" s="161">
        <v>1</v>
      </c>
      <c r="N201" s="162"/>
      <c r="O201" s="161"/>
      <c r="P201" s="162"/>
      <c r="Q201" s="157"/>
      <c r="R201" s="162"/>
      <c r="S201" s="161"/>
      <c r="T201" s="162"/>
      <c r="U201" s="161"/>
      <c r="V201" s="162"/>
      <c r="W201" s="161">
        <v>1</v>
      </c>
      <c r="X201" s="162"/>
      <c r="Y201" s="161"/>
      <c r="Z201" s="167"/>
      <c r="AA201" s="157"/>
      <c r="AB201" s="158"/>
      <c r="AC201" s="157"/>
      <c r="AD201" s="158"/>
      <c r="AE201" s="157">
        <v>3</v>
      </c>
      <c r="AF201" s="121">
        <f t="shared" si="92"/>
        <v>0</v>
      </c>
      <c r="AG201" s="124">
        <f t="shared" si="93"/>
        <v>5</v>
      </c>
      <c r="AH201" s="121">
        <f>AF201+AG201</f>
        <v>5</v>
      </c>
      <c r="AI201" s="167"/>
      <c r="AJ201" s="161"/>
      <c r="AK201" s="167"/>
      <c r="AL201" s="156"/>
      <c r="AM201" s="161"/>
      <c r="AN201" s="167">
        <v>1</v>
      </c>
      <c r="AO201" s="113">
        <f>AM201+AN201</f>
        <v>1</v>
      </c>
    </row>
    <row r="202" spans="2:41" ht="13.5" customHeight="1">
      <c r="B202" s="65"/>
      <c r="C202" s="17" t="s">
        <v>248</v>
      </c>
      <c r="D202" s="7"/>
      <c r="E202" s="163">
        <v>3</v>
      </c>
      <c r="F202" s="157">
        <v>7</v>
      </c>
      <c r="G202" s="157">
        <v>7</v>
      </c>
      <c r="H202" s="157">
        <v>10</v>
      </c>
      <c r="I202" s="173">
        <f>SUM(F202:H202)</f>
        <v>24</v>
      </c>
      <c r="J202" s="158">
        <v>11</v>
      </c>
      <c r="K202" s="159">
        <v>13</v>
      </c>
      <c r="L202" s="160"/>
      <c r="M202" s="161">
        <v>1</v>
      </c>
      <c r="N202" s="162"/>
      <c r="O202" s="161"/>
      <c r="P202" s="162"/>
      <c r="Q202" s="157"/>
      <c r="R202" s="162"/>
      <c r="S202" s="161"/>
      <c r="T202" s="162"/>
      <c r="U202" s="161"/>
      <c r="V202" s="162"/>
      <c r="W202" s="161">
        <v>1</v>
      </c>
      <c r="X202" s="162"/>
      <c r="Y202" s="161"/>
      <c r="Z202" s="167"/>
      <c r="AA202" s="157"/>
      <c r="AB202" s="158"/>
      <c r="AC202" s="157"/>
      <c r="AD202" s="158">
        <v>1</v>
      </c>
      <c r="AE202" s="157">
        <v>1</v>
      </c>
      <c r="AF202" s="121">
        <f t="shared" si="92"/>
        <v>1</v>
      </c>
      <c r="AG202" s="124">
        <f t="shared" si="93"/>
        <v>3</v>
      </c>
      <c r="AH202" s="121">
        <f>AF202+AG202</f>
        <v>4</v>
      </c>
      <c r="AI202" s="167"/>
      <c r="AJ202" s="161"/>
      <c r="AK202" s="167"/>
      <c r="AL202" s="156"/>
      <c r="AM202" s="161"/>
      <c r="AN202" s="167">
        <v>1</v>
      </c>
      <c r="AO202" s="113">
        <f>AM202+AN202</f>
        <v>1</v>
      </c>
    </row>
    <row r="203" spans="2:41" ht="13.5" customHeight="1">
      <c r="B203" s="10" t="s">
        <v>66</v>
      </c>
      <c r="C203" s="17" t="s">
        <v>249</v>
      </c>
      <c r="D203" s="7"/>
      <c r="E203" s="220" t="s">
        <v>323</v>
      </c>
      <c r="F203" s="109"/>
      <c r="G203" s="109"/>
      <c r="H203" s="109"/>
      <c r="I203" s="173"/>
      <c r="J203" s="112"/>
      <c r="K203" s="119"/>
      <c r="L203" s="120"/>
      <c r="M203" s="121"/>
      <c r="N203" s="122"/>
      <c r="O203" s="121"/>
      <c r="P203" s="122"/>
      <c r="Q203" s="109"/>
      <c r="R203" s="122"/>
      <c r="S203" s="121"/>
      <c r="T203" s="122"/>
      <c r="U203" s="121"/>
      <c r="V203" s="122"/>
      <c r="W203" s="121"/>
      <c r="X203" s="122"/>
      <c r="Y203" s="121"/>
      <c r="Z203" s="123"/>
      <c r="AA203" s="109"/>
      <c r="AB203" s="112"/>
      <c r="AC203" s="109"/>
      <c r="AD203" s="112"/>
      <c r="AE203" s="109"/>
      <c r="AF203" s="121">
        <f t="shared" si="92"/>
        <v>0</v>
      </c>
      <c r="AG203" s="124">
        <f t="shared" si="93"/>
        <v>0</v>
      </c>
      <c r="AH203" s="121"/>
      <c r="AI203" s="123"/>
      <c r="AJ203" s="121"/>
      <c r="AK203" s="123"/>
      <c r="AL203" s="113"/>
      <c r="AM203" s="121"/>
      <c r="AN203" s="123"/>
      <c r="AO203" s="113"/>
    </row>
    <row r="204" spans="2:41" ht="13.5" customHeight="1">
      <c r="B204" s="65"/>
      <c r="C204" s="17" t="s">
        <v>250</v>
      </c>
      <c r="D204" s="7"/>
      <c r="E204" s="163">
        <v>2</v>
      </c>
      <c r="F204" s="157">
        <v>1</v>
      </c>
      <c r="G204" s="157">
        <v>1</v>
      </c>
      <c r="H204" s="157">
        <v>0</v>
      </c>
      <c r="I204" s="173">
        <f>SUM(F204:H204)</f>
        <v>2</v>
      </c>
      <c r="J204" s="158">
        <v>2</v>
      </c>
      <c r="K204" s="159">
        <v>0</v>
      </c>
      <c r="L204" s="160"/>
      <c r="M204" s="161"/>
      <c r="N204" s="162"/>
      <c r="O204" s="161"/>
      <c r="P204" s="162"/>
      <c r="Q204" s="157"/>
      <c r="R204" s="162"/>
      <c r="S204" s="161"/>
      <c r="T204" s="162"/>
      <c r="U204" s="161"/>
      <c r="V204" s="162"/>
      <c r="W204" s="161">
        <v>2</v>
      </c>
      <c r="X204" s="162"/>
      <c r="Y204" s="161"/>
      <c r="Z204" s="167"/>
      <c r="AA204" s="157"/>
      <c r="AB204" s="158"/>
      <c r="AC204" s="157"/>
      <c r="AD204" s="158"/>
      <c r="AE204" s="157"/>
      <c r="AF204" s="121">
        <f t="shared" si="92"/>
        <v>0</v>
      </c>
      <c r="AG204" s="124">
        <f t="shared" si="93"/>
        <v>2</v>
      </c>
      <c r="AH204" s="121">
        <f>AF204+AG204</f>
        <v>2</v>
      </c>
      <c r="AI204" s="167"/>
      <c r="AJ204" s="161"/>
      <c r="AK204" s="167">
        <v>1</v>
      </c>
      <c r="AL204" s="156"/>
      <c r="AM204" s="161"/>
      <c r="AN204" s="167"/>
      <c r="AO204" s="113">
        <f>AM204+AN204</f>
        <v>0</v>
      </c>
    </row>
    <row r="205" spans="2:41" ht="18" customHeight="1" thickBot="1">
      <c r="B205" s="84" t="s">
        <v>67</v>
      </c>
      <c r="C205" s="37" t="s">
        <v>30</v>
      </c>
      <c r="D205" s="68"/>
      <c r="E205" s="114">
        <f>SUM(E201:E204)</f>
        <v>8</v>
      </c>
      <c r="F205" s="116">
        <f aca="true" t="shared" si="100" ref="F205:AO205">SUM(F201:F204)</f>
        <v>14</v>
      </c>
      <c r="G205" s="116">
        <f t="shared" si="100"/>
        <v>16</v>
      </c>
      <c r="H205" s="116">
        <f>SUM(H201:H204)</f>
        <v>17</v>
      </c>
      <c r="I205" s="191">
        <f t="shared" si="100"/>
        <v>47</v>
      </c>
      <c r="J205" s="117">
        <f t="shared" si="100"/>
        <v>26</v>
      </c>
      <c r="K205" s="118">
        <f t="shared" si="100"/>
        <v>21</v>
      </c>
      <c r="L205" s="117">
        <f t="shared" si="100"/>
        <v>0</v>
      </c>
      <c r="M205" s="116">
        <f t="shared" si="100"/>
        <v>2</v>
      </c>
      <c r="N205" s="117">
        <f>SUM(N201:N204)</f>
        <v>0</v>
      </c>
      <c r="O205" s="116">
        <f>SUM(O201:O204)</f>
        <v>0</v>
      </c>
      <c r="P205" s="117">
        <f t="shared" si="100"/>
        <v>0</v>
      </c>
      <c r="Q205" s="116">
        <f t="shared" si="100"/>
        <v>0</v>
      </c>
      <c r="R205" s="117">
        <f>SUM(R201:R204)</f>
        <v>0</v>
      </c>
      <c r="S205" s="116">
        <f>SUM(S201:S204)</f>
        <v>0</v>
      </c>
      <c r="T205" s="117">
        <f>SUM(T201:T204)</f>
        <v>0</v>
      </c>
      <c r="U205" s="116">
        <f>SUM(U201:U204)</f>
        <v>0</v>
      </c>
      <c r="V205" s="128">
        <f t="shared" si="100"/>
        <v>0</v>
      </c>
      <c r="W205" s="116">
        <f t="shared" si="100"/>
        <v>4</v>
      </c>
      <c r="X205" s="117">
        <f t="shared" si="100"/>
        <v>0</v>
      </c>
      <c r="Y205" s="116">
        <f t="shared" si="100"/>
        <v>0</v>
      </c>
      <c r="Z205" s="116">
        <f t="shared" si="100"/>
        <v>0</v>
      </c>
      <c r="AA205" s="116">
        <f t="shared" si="100"/>
        <v>0</v>
      </c>
      <c r="AB205" s="117">
        <f t="shared" si="100"/>
        <v>0</v>
      </c>
      <c r="AC205" s="116">
        <f t="shared" si="100"/>
        <v>0</v>
      </c>
      <c r="AD205" s="117">
        <f>SUM(AD201:AD204)</f>
        <v>1</v>
      </c>
      <c r="AE205" s="116">
        <f>SUM(AE201:AE204)</f>
        <v>4</v>
      </c>
      <c r="AF205" s="117">
        <f t="shared" si="100"/>
        <v>1</v>
      </c>
      <c r="AG205" s="116">
        <f t="shared" si="100"/>
        <v>10</v>
      </c>
      <c r="AH205" s="116">
        <f t="shared" si="100"/>
        <v>11</v>
      </c>
      <c r="AI205" s="116">
        <f t="shared" si="100"/>
        <v>0</v>
      </c>
      <c r="AJ205" s="116">
        <f t="shared" si="100"/>
        <v>0</v>
      </c>
      <c r="AK205" s="116">
        <f t="shared" si="100"/>
        <v>1</v>
      </c>
      <c r="AL205" s="118">
        <f t="shared" si="100"/>
        <v>0</v>
      </c>
      <c r="AM205" s="116">
        <f t="shared" si="100"/>
        <v>0</v>
      </c>
      <c r="AN205" s="116">
        <f t="shared" si="100"/>
        <v>2</v>
      </c>
      <c r="AO205" s="118">
        <f t="shared" si="100"/>
        <v>2</v>
      </c>
    </row>
    <row r="206" spans="2:41" ht="13.5" customHeight="1">
      <c r="B206" s="10" t="s">
        <v>251</v>
      </c>
      <c r="C206" s="17" t="s">
        <v>253</v>
      </c>
      <c r="D206" s="7"/>
      <c r="E206" s="163">
        <v>3</v>
      </c>
      <c r="F206" s="157">
        <v>3</v>
      </c>
      <c r="G206" s="157">
        <v>3</v>
      </c>
      <c r="H206" s="157">
        <v>2</v>
      </c>
      <c r="I206" s="173">
        <f>SUM(F206:H206)</f>
        <v>8</v>
      </c>
      <c r="J206" s="158">
        <v>2</v>
      </c>
      <c r="K206" s="159">
        <v>6</v>
      </c>
      <c r="L206" s="160"/>
      <c r="M206" s="161">
        <v>1</v>
      </c>
      <c r="N206" s="162"/>
      <c r="O206" s="161"/>
      <c r="P206" s="162"/>
      <c r="Q206" s="157"/>
      <c r="R206" s="162"/>
      <c r="S206" s="161"/>
      <c r="T206" s="162"/>
      <c r="U206" s="161"/>
      <c r="V206" s="162"/>
      <c r="W206" s="161">
        <v>1</v>
      </c>
      <c r="X206" s="162"/>
      <c r="Y206" s="161"/>
      <c r="Z206" s="167">
        <v>1</v>
      </c>
      <c r="AA206" s="157"/>
      <c r="AB206" s="158"/>
      <c r="AC206" s="157"/>
      <c r="AD206" s="158"/>
      <c r="AE206" s="157"/>
      <c r="AF206" s="121">
        <f t="shared" si="92"/>
        <v>0</v>
      </c>
      <c r="AG206" s="124">
        <f t="shared" si="93"/>
        <v>3</v>
      </c>
      <c r="AH206" s="121">
        <f>AF206+AG206</f>
        <v>3</v>
      </c>
      <c r="AI206" s="167"/>
      <c r="AJ206" s="161"/>
      <c r="AK206" s="167"/>
      <c r="AL206" s="156"/>
      <c r="AM206" s="161"/>
      <c r="AN206" s="167"/>
      <c r="AO206" s="113">
        <f>AM206+AN206</f>
        <v>0</v>
      </c>
    </row>
    <row r="207" spans="2:41" ht="13.5" customHeight="1">
      <c r="B207" s="99" t="s">
        <v>252</v>
      </c>
      <c r="C207" s="17"/>
      <c r="D207" s="7"/>
      <c r="E207" s="163"/>
      <c r="F207" s="157"/>
      <c r="G207" s="157"/>
      <c r="H207" s="157"/>
      <c r="I207" s="173"/>
      <c r="J207" s="158"/>
      <c r="K207" s="159"/>
      <c r="L207" s="160"/>
      <c r="M207" s="161"/>
      <c r="N207" s="162"/>
      <c r="O207" s="161"/>
      <c r="P207" s="162"/>
      <c r="Q207" s="157"/>
      <c r="R207" s="162"/>
      <c r="S207" s="161"/>
      <c r="T207" s="162"/>
      <c r="U207" s="161"/>
      <c r="V207" s="162"/>
      <c r="W207" s="161"/>
      <c r="X207" s="162"/>
      <c r="Y207" s="161"/>
      <c r="Z207" s="167"/>
      <c r="AA207" s="157"/>
      <c r="AB207" s="158"/>
      <c r="AC207" s="157"/>
      <c r="AD207" s="158"/>
      <c r="AE207" s="157"/>
      <c r="AF207" s="121">
        <f>AD207+AB207+X207+V207+P207+L207</f>
        <v>0</v>
      </c>
      <c r="AG207" s="124">
        <f>M207+Q207+W207+Y207+Z207+AA207+AC207+AE207</f>
        <v>0</v>
      </c>
      <c r="AH207" s="121"/>
      <c r="AI207" s="167"/>
      <c r="AJ207" s="161"/>
      <c r="AK207" s="167"/>
      <c r="AL207" s="156"/>
      <c r="AM207" s="161"/>
      <c r="AN207" s="167"/>
      <c r="AO207" s="113"/>
    </row>
    <row r="208" spans="2:41" ht="13.5" customHeight="1" thickBot="1">
      <c r="B208" s="11" t="s">
        <v>69</v>
      </c>
      <c r="C208" s="37" t="s">
        <v>30</v>
      </c>
      <c r="D208" s="68"/>
      <c r="E208" s="114">
        <f>SUM(E206:E207)</f>
        <v>3</v>
      </c>
      <c r="F208" s="116">
        <f aca="true" t="shared" si="101" ref="F208:AO208">SUM(F206:F207)</f>
        <v>3</v>
      </c>
      <c r="G208" s="116">
        <f t="shared" si="101"/>
        <v>3</v>
      </c>
      <c r="H208" s="116">
        <f t="shared" si="101"/>
        <v>2</v>
      </c>
      <c r="I208" s="191">
        <f t="shared" si="101"/>
        <v>8</v>
      </c>
      <c r="J208" s="117">
        <f t="shared" si="101"/>
        <v>2</v>
      </c>
      <c r="K208" s="125">
        <f t="shared" si="101"/>
        <v>6</v>
      </c>
      <c r="L208" s="126">
        <f t="shared" si="101"/>
        <v>0</v>
      </c>
      <c r="M208" s="127">
        <f t="shared" si="101"/>
        <v>1</v>
      </c>
      <c r="N208" s="128">
        <f>SUM(N206:N207)</f>
        <v>0</v>
      </c>
      <c r="O208" s="127">
        <f>SUM(O206:O207)</f>
        <v>0</v>
      </c>
      <c r="P208" s="128">
        <f t="shared" si="101"/>
        <v>0</v>
      </c>
      <c r="Q208" s="116">
        <f t="shared" si="101"/>
        <v>0</v>
      </c>
      <c r="R208" s="128">
        <f>SUM(R206:R207)</f>
        <v>0</v>
      </c>
      <c r="S208" s="127">
        <f>SUM(S206:S207)</f>
        <v>0</v>
      </c>
      <c r="T208" s="128">
        <f>SUM(T206:T207)</f>
        <v>0</v>
      </c>
      <c r="U208" s="127">
        <f>SUM(U206:U207)</f>
        <v>0</v>
      </c>
      <c r="V208" s="128">
        <f t="shared" si="101"/>
        <v>0</v>
      </c>
      <c r="W208" s="127">
        <f t="shared" si="101"/>
        <v>1</v>
      </c>
      <c r="X208" s="128">
        <f t="shared" si="101"/>
        <v>0</v>
      </c>
      <c r="Y208" s="127">
        <f t="shared" si="101"/>
        <v>0</v>
      </c>
      <c r="Z208" s="130">
        <f t="shared" si="101"/>
        <v>1</v>
      </c>
      <c r="AA208" s="116">
        <f t="shared" si="101"/>
        <v>0</v>
      </c>
      <c r="AB208" s="117">
        <f t="shared" si="101"/>
        <v>0</v>
      </c>
      <c r="AC208" s="116">
        <f t="shared" si="101"/>
        <v>0</v>
      </c>
      <c r="AD208" s="117">
        <f>SUM(AD206:AD207)</f>
        <v>0</v>
      </c>
      <c r="AE208" s="116">
        <f>SUM(AE206:AE207)</f>
        <v>0</v>
      </c>
      <c r="AF208" s="127">
        <f t="shared" si="101"/>
        <v>0</v>
      </c>
      <c r="AG208" s="131">
        <f t="shared" si="101"/>
        <v>3</v>
      </c>
      <c r="AH208" s="127">
        <f t="shared" si="101"/>
        <v>3</v>
      </c>
      <c r="AI208" s="130">
        <f t="shared" si="101"/>
        <v>0</v>
      </c>
      <c r="AJ208" s="127">
        <f t="shared" si="101"/>
        <v>0</v>
      </c>
      <c r="AK208" s="130">
        <f t="shared" si="101"/>
        <v>0</v>
      </c>
      <c r="AL208" s="118">
        <f t="shared" si="101"/>
        <v>0</v>
      </c>
      <c r="AM208" s="127">
        <f t="shared" si="101"/>
        <v>0</v>
      </c>
      <c r="AN208" s="130">
        <f t="shared" si="101"/>
        <v>0</v>
      </c>
      <c r="AO208" s="118">
        <f t="shared" si="101"/>
        <v>0</v>
      </c>
    </row>
    <row r="209" spans="2:41" ht="13.5">
      <c r="B209" s="10" t="s">
        <v>127</v>
      </c>
      <c r="C209" s="17" t="s">
        <v>256</v>
      </c>
      <c r="D209" s="7"/>
      <c r="E209" s="163">
        <v>3</v>
      </c>
      <c r="F209" s="157">
        <v>8</v>
      </c>
      <c r="G209" s="157">
        <v>5</v>
      </c>
      <c r="H209" s="157">
        <v>13</v>
      </c>
      <c r="I209" s="173">
        <f>SUM(F209:H209)</f>
        <v>26</v>
      </c>
      <c r="J209" s="158">
        <v>15</v>
      </c>
      <c r="K209" s="159">
        <v>11</v>
      </c>
      <c r="L209" s="160"/>
      <c r="M209" s="161">
        <v>1</v>
      </c>
      <c r="N209" s="162"/>
      <c r="O209" s="161"/>
      <c r="P209" s="162"/>
      <c r="Q209" s="157"/>
      <c r="R209" s="162"/>
      <c r="S209" s="161"/>
      <c r="T209" s="162"/>
      <c r="U209" s="161"/>
      <c r="V209" s="162"/>
      <c r="W209" s="161">
        <v>3</v>
      </c>
      <c r="X209" s="162"/>
      <c r="Y209" s="161"/>
      <c r="Z209" s="167"/>
      <c r="AA209" s="157"/>
      <c r="AB209" s="158"/>
      <c r="AC209" s="157"/>
      <c r="AD209" s="158"/>
      <c r="AE209" s="157"/>
      <c r="AF209" s="121">
        <f>AD209+AB209+X209+V209+P209+L209+N209+R209+T209</f>
        <v>0</v>
      </c>
      <c r="AG209" s="124">
        <f>M209+Q209+W209+Y209+Z209+AA209+AC209+AE209+U209+S209+O209</f>
        <v>4</v>
      </c>
      <c r="AH209" s="121">
        <f>AF209+AG209</f>
        <v>4</v>
      </c>
      <c r="AI209" s="167"/>
      <c r="AJ209" s="161"/>
      <c r="AK209" s="167">
        <v>1</v>
      </c>
      <c r="AL209" s="156"/>
      <c r="AM209" s="161"/>
      <c r="AN209" s="167"/>
      <c r="AO209" s="113">
        <f>AM209+AN209</f>
        <v>0</v>
      </c>
    </row>
    <row r="210" spans="2:41" ht="13.5">
      <c r="B210" s="99" t="s">
        <v>200</v>
      </c>
      <c r="C210" s="17"/>
      <c r="D210" s="7"/>
      <c r="E210" s="163"/>
      <c r="F210" s="157"/>
      <c r="G210" s="157"/>
      <c r="H210" s="157"/>
      <c r="I210" s="173"/>
      <c r="J210" s="158"/>
      <c r="K210" s="159"/>
      <c r="L210" s="160"/>
      <c r="M210" s="161"/>
      <c r="N210" s="162"/>
      <c r="O210" s="161"/>
      <c r="P210" s="162"/>
      <c r="Q210" s="157"/>
      <c r="R210" s="162"/>
      <c r="S210" s="161"/>
      <c r="T210" s="162"/>
      <c r="U210" s="161"/>
      <c r="V210" s="162"/>
      <c r="W210" s="161"/>
      <c r="X210" s="162"/>
      <c r="Y210" s="161"/>
      <c r="Z210" s="167"/>
      <c r="AA210" s="157"/>
      <c r="AB210" s="158"/>
      <c r="AC210" s="157"/>
      <c r="AD210" s="158"/>
      <c r="AE210" s="157"/>
      <c r="AF210" s="121">
        <f>AD210+AB210+X210+V210+P210+L210</f>
        <v>0</v>
      </c>
      <c r="AG210" s="124">
        <f>M210+Q210+W210+Y210+Z210+AA210+AC210+AE210</f>
        <v>0</v>
      </c>
      <c r="AH210" s="121"/>
      <c r="AI210" s="167"/>
      <c r="AJ210" s="161"/>
      <c r="AK210" s="167"/>
      <c r="AL210" s="156"/>
      <c r="AM210" s="161"/>
      <c r="AN210" s="167"/>
      <c r="AO210" s="113"/>
    </row>
    <row r="211" spans="2:41" ht="14.25" thickBot="1">
      <c r="B211" s="11" t="s">
        <v>69</v>
      </c>
      <c r="C211" s="37" t="s">
        <v>30</v>
      </c>
      <c r="D211" s="68"/>
      <c r="E211" s="114">
        <f>SUM(E209:E210)</f>
        <v>3</v>
      </c>
      <c r="F211" s="116">
        <f aca="true" t="shared" si="102" ref="F211:AO211">SUM(F209:F210)</f>
        <v>8</v>
      </c>
      <c r="G211" s="116">
        <f t="shared" si="102"/>
        <v>5</v>
      </c>
      <c r="H211" s="116">
        <f t="shared" si="102"/>
        <v>13</v>
      </c>
      <c r="I211" s="191">
        <f t="shared" si="102"/>
        <v>26</v>
      </c>
      <c r="J211" s="117">
        <f t="shared" si="102"/>
        <v>15</v>
      </c>
      <c r="K211" s="125">
        <f t="shared" si="102"/>
        <v>11</v>
      </c>
      <c r="L211" s="134">
        <f t="shared" si="102"/>
        <v>0</v>
      </c>
      <c r="M211" s="135">
        <f t="shared" si="102"/>
        <v>1</v>
      </c>
      <c r="N211" s="128">
        <f>SUM(N209:N210)</f>
        <v>0</v>
      </c>
      <c r="O211" s="127">
        <f>SUM(O209:O210)</f>
        <v>0</v>
      </c>
      <c r="P211" s="136">
        <f t="shared" si="102"/>
        <v>0</v>
      </c>
      <c r="Q211" s="137">
        <f t="shared" si="102"/>
        <v>0</v>
      </c>
      <c r="R211" s="128">
        <f>SUM(R209:R210)</f>
        <v>0</v>
      </c>
      <c r="S211" s="127">
        <f>SUM(S209:S210)</f>
        <v>0</v>
      </c>
      <c r="T211" s="128">
        <f>SUM(T209:T210)</f>
        <v>0</v>
      </c>
      <c r="U211" s="127">
        <f>SUM(U209:U210)</f>
        <v>0</v>
      </c>
      <c r="V211" s="128">
        <f t="shared" si="102"/>
        <v>0</v>
      </c>
      <c r="W211" s="127">
        <f t="shared" si="102"/>
        <v>3</v>
      </c>
      <c r="X211" s="128">
        <f t="shared" si="102"/>
        <v>0</v>
      </c>
      <c r="Y211" s="127">
        <f t="shared" si="102"/>
        <v>0</v>
      </c>
      <c r="Z211" s="130">
        <f t="shared" si="102"/>
        <v>0</v>
      </c>
      <c r="AA211" s="116">
        <f t="shared" si="102"/>
        <v>0</v>
      </c>
      <c r="AB211" s="117">
        <f t="shared" si="102"/>
        <v>0</v>
      </c>
      <c r="AC211" s="116">
        <f t="shared" si="102"/>
        <v>0</v>
      </c>
      <c r="AD211" s="117">
        <f>SUM(AD209:AD210)</f>
        <v>0</v>
      </c>
      <c r="AE211" s="116">
        <f>SUM(AE209:AE210)</f>
        <v>0</v>
      </c>
      <c r="AF211" s="127">
        <f t="shared" si="102"/>
        <v>0</v>
      </c>
      <c r="AG211" s="131">
        <f t="shared" si="102"/>
        <v>4</v>
      </c>
      <c r="AH211" s="127">
        <f t="shared" si="102"/>
        <v>4</v>
      </c>
      <c r="AI211" s="130">
        <f t="shared" si="102"/>
        <v>0</v>
      </c>
      <c r="AJ211" s="127">
        <f t="shared" si="102"/>
        <v>0</v>
      </c>
      <c r="AK211" s="130">
        <f t="shared" si="102"/>
        <v>1</v>
      </c>
      <c r="AL211" s="118">
        <f t="shared" si="102"/>
        <v>0</v>
      </c>
      <c r="AM211" s="127">
        <f t="shared" si="102"/>
        <v>0</v>
      </c>
      <c r="AN211" s="130">
        <f t="shared" si="102"/>
        <v>0</v>
      </c>
      <c r="AO211" s="118">
        <f t="shared" si="102"/>
        <v>0</v>
      </c>
    </row>
    <row r="212" spans="2:41" ht="13.5">
      <c r="B212" s="10" t="s">
        <v>207</v>
      </c>
      <c r="C212" s="17" t="s">
        <v>350</v>
      </c>
      <c r="D212" s="7"/>
      <c r="E212" s="238">
        <v>3</v>
      </c>
      <c r="F212" s="209">
        <v>9</v>
      </c>
      <c r="G212" s="209">
        <v>11</v>
      </c>
      <c r="H212" s="209">
        <v>8</v>
      </c>
      <c r="I212" s="173">
        <v>28</v>
      </c>
      <c r="J212" s="224">
        <v>20</v>
      </c>
      <c r="K212" s="225">
        <v>8</v>
      </c>
      <c r="L212" s="160"/>
      <c r="M212" s="161"/>
      <c r="N212" s="162"/>
      <c r="O212" s="161"/>
      <c r="P212" s="162"/>
      <c r="Q212" s="157"/>
      <c r="R212" s="162"/>
      <c r="S212" s="161"/>
      <c r="T212" s="162"/>
      <c r="U212" s="161"/>
      <c r="V212" s="162"/>
      <c r="W212" s="161">
        <v>3</v>
      </c>
      <c r="X212" s="162"/>
      <c r="Y212" s="161"/>
      <c r="Z212" s="167"/>
      <c r="AA212" s="157"/>
      <c r="AB212" s="158"/>
      <c r="AC212" s="157"/>
      <c r="AD212" s="158"/>
      <c r="AE212" s="157"/>
      <c r="AF212" s="121">
        <v>0</v>
      </c>
      <c r="AG212" s="124">
        <v>3</v>
      </c>
      <c r="AH212" s="121">
        <v>3</v>
      </c>
      <c r="AI212" s="167"/>
      <c r="AJ212" s="161"/>
      <c r="AK212" s="167">
        <v>1</v>
      </c>
      <c r="AL212" s="156"/>
      <c r="AM212" s="161"/>
      <c r="AN212" s="167"/>
      <c r="AO212" s="113"/>
    </row>
    <row r="213" spans="2:41" ht="13.5">
      <c r="B213" s="10" t="s">
        <v>239</v>
      </c>
      <c r="C213" s="17" t="s">
        <v>352</v>
      </c>
      <c r="D213" s="7"/>
      <c r="E213" s="238" t="s">
        <v>352</v>
      </c>
      <c r="F213" s="209" t="s">
        <v>351</v>
      </c>
      <c r="G213" s="209" t="s">
        <v>351</v>
      </c>
      <c r="H213" s="209" t="s">
        <v>351</v>
      </c>
      <c r="I213" s="173">
        <f>SUM(F213:H213)</f>
        <v>0</v>
      </c>
      <c r="J213" s="158"/>
      <c r="K213" s="225" t="s">
        <v>351</v>
      </c>
      <c r="L213" s="160"/>
      <c r="M213" s="161"/>
      <c r="N213" s="162"/>
      <c r="O213" s="161"/>
      <c r="P213" s="162"/>
      <c r="Q213" s="157"/>
      <c r="R213" s="162"/>
      <c r="S213" s="161"/>
      <c r="T213" s="162"/>
      <c r="U213" s="161"/>
      <c r="V213" s="162"/>
      <c r="W213" s="161">
        <v>0</v>
      </c>
      <c r="X213" s="162"/>
      <c r="Y213" s="161"/>
      <c r="Z213" s="167"/>
      <c r="AA213" s="157"/>
      <c r="AB213" s="158"/>
      <c r="AC213" s="157"/>
      <c r="AD213" s="158"/>
      <c r="AE213" s="157"/>
      <c r="AF213" s="121">
        <f>AD213+AB213+X213+V213+P213+L213+N213+R213+T213</f>
        <v>0</v>
      </c>
      <c r="AG213" s="241"/>
      <c r="AH213" s="121">
        <f>AF213+AG213</f>
        <v>0</v>
      </c>
      <c r="AI213" s="167"/>
      <c r="AJ213" s="161"/>
      <c r="AK213" s="167">
        <v>0</v>
      </c>
      <c r="AL213" s="156"/>
      <c r="AM213" s="161">
        <v>0</v>
      </c>
      <c r="AN213" s="167"/>
      <c r="AO213" s="113">
        <f>AM213+AN213</f>
        <v>0</v>
      </c>
    </row>
    <row r="214" spans="2:41" ht="13.5">
      <c r="B214" s="10" t="s">
        <v>241</v>
      </c>
      <c r="C214" s="141" t="s">
        <v>352</v>
      </c>
      <c r="D214" s="7" t="s">
        <v>352</v>
      </c>
      <c r="E214" s="220" t="s">
        <v>352</v>
      </c>
      <c r="F214" s="109"/>
      <c r="G214" s="109"/>
      <c r="H214" s="109"/>
      <c r="I214" s="173"/>
      <c r="J214" s="112"/>
      <c r="K214" s="226"/>
      <c r="L214" s="120"/>
      <c r="M214" s="121"/>
      <c r="N214" s="122"/>
      <c r="O214" s="121"/>
      <c r="P214" s="122"/>
      <c r="Q214" s="109"/>
      <c r="R214" s="122"/>
      <c r="S214" s="121"/>
      <c r="T214" s="122"/>
      <c r="U214" s="121"/>
      <c r="V214" s="122"/>
      <c r="W214" s="121"/>
      <c r="X214" s="122"/>
      <c r="Y214" s="121"/>
      <c r="Z214" s="123"/>
      <c r="AA214" s="109"/>
      <c r="AB214" s="112"/>
      <c r="AC214" s="109"/>
      <c r="AD214" s="112"/>
      <c r="AE214" s="109"/>
      <c r="AF214" s="121">
        <f>AD214+AB214+X214+V214+P214+L214</f>
        <v>0</v>
      </c>
      <c r="AG214" s="241" t="s">
        <v>352</v>
      </c>
      <c r="AH214" s="121"/>
      <c r="AI214" s="123"/>
      <c r="AJ214" s="121"/>
      <c r="AK214" s="123"/>
      <c r="AL214" s="113"/>
      <c r="AM214" s="121"/>
      <c r="AN214" s="123"/>
      <c r="AO214" s="113"/>
    </row>
    <row r="215" spans="2:41" ht="14.25" thickBot="1">
      <c r="B215" s="11" t="s">
        <v>69</v>
      </c>
      <c r="C215" s="17" t="s">
        <v>30</v>
      </c>
      <c r="D215" s="68"/>
      <c r="E215" s="114">
        <f>SUM(E212:E214)</f>
        <v>3</v>
      </c>
      <c r="F215" s="116">
        <f aca="true" t="shared" si="103" ref="F215:AO215">SUM(F212:F214)</f>
        <v>9</v>
      </c>
      <c r="G215" s="116">
        <f t="shared" si="103"/>
        <v>11</v>
      </c>
      <c r="H215" s="116">
        <f t="shared" si="103"/>
        <v>8</v>
      </c>
      <c r="I215" s="191">
        <f t="shared" si="103"/>
        <v>28</v>
      </c>
      <c r="J215" s="117">
        <f t="shared" si="103"/>
        <v>20</v>
      </c>
      <c r="K215" s="118">
        <f t="shared" si="103"/>
        <v>8</v>
      </c>
      <c r="L215" s="117">
        <f t="shared" si="103"/>
        <v>0</v>
      </c>
      <c r="M215" s="116">
        <f t="shared" si="103"/>
        <v>0</v>
      </c>
      <c r="N215" s="117">
        <f>SUM(N212:N214)</f>
        <v>0</v>
      </c>
      <c r="O215" s="116">
        <f>SUM(O212:O214)</f>
        <v>0</v>
      </c>
      <c r="P215" s="117">
        <f t="shared" si="103"/>
        <v>0</v>
      </c>
      <c r="Q215" s="116">
        <f t="shared" si="103"/>
        <v>0</v>
      </c>
      <c r="R215" s="117">
        <f>SUM(R212:R214)</f>
        <v>0</v>
      </c>
      <c r="S215" s="116">
        <f>SUM(S212:S214)</f>
        <v>0</v>
      </c>
      <c r="T215" s="117">
        <f>SUM(T212:T214)</f>
        <v>0</v>
      </c>
      <c r="U215" s="116">
        <f>SUM(U212:U214)</f>
        <v>0</v>
      </c>
      <c r="V215" s="128">
        <f t="shared" si="103"/>
        <v>0</v>
      </c>
      <c r="W215" s="116">
        <f t="shared" si="103"/>
        <v>3</v>
      </c>
      <c r="X215" s="117">
        <f t="shared" si="103"/>
        <v>0</v>
      </c>
      <c r="Y215" s="116">
        <f t="shared" si="103"/>
        <v>0</v>
      </c>
      <c r="Z215" s="116">
        <f t="shared" si="103"/>
        <v>0</v>
      </c>
      <c r="AA215" s="116">
        <f t="shared" si="103"/>
        <v>0</v>
      </c>
      <c r="AB215" s="117">
        <f t="shared" si="103"/>
        <v>0</v>
      </c>
      <c r="AC215" s="116">
        <f t="shared" si="103"/>
        <v>0</v>
      </c>
      <c r="AD215" s="117">
        <f>SUM(AD212:AD214)</f>
        <v>0</v>
      </c>
      <c r="AE215" s="116">
        <f>SUM(AE212:AE214)</f>
        <v>0</v>
      </c>
      <c r="AF215" s="117">
        <f t="shared" si="103"/>
        <v>0</v>
      </c>
      <c r="AG215" s="116">
        <f t="shared" si="103"/>
        <v>3</v>
      </c>
      <c r="AH215" s="116">
        <f t="shared" si="103"/>
        <v>3</v>
      </c>
      <c r="AI215" s="116">
        <f t="shared" si="103"/>
        <v>0</v>
      </c>
      <c r="AJ215" s="116">
        <f t="shared" si="103"/>
        <v>0</v>
      </c>
      <c r="AK215" s="116">
        <f t="shared" si="103"/>
        <v>1</v>
      </c>
      <c r="AL215" s="118">
        <f t="shared" si="103"/>
        <v>0</v>
      </c>
      <c r="AM215" s="116">
        <f t="shared" si="103"/>
        <v>0</v>
      </c>
      <c r="AN215" s="116">
        <f t="shared" si="103"/>
        <v>0</v>
      </c>
      <c r="AO215" s="118">
        <f t="shared" si="103"/>
        <v>0</v>
      </c>
    </row>
    <row r="216" spans="2:41" ht="14.25" thickBot="1">
      <c r="B216" s="64" t="s">
        <v>257</v>
      </c>
      <c r="C216" s="86"/>
      <c r="D216" s="37"/>
      <c r="E216" s="114">
        <f aca="true" t="shared" si="104" ref="E216:AO216">E52+E61+E73+E83+E99+E106+E110+E115+E125+E135+E141+E150+E153+E157+E160+E163+E169+E147+E172+E176+E179+E183+E190+E193+E196+E200+E205+E208+E211+E215</f>
        <v>620</v>
      </c>
      <c r="F216" s="115">
        <f t="shared" si="104"/>
        <v>2234</v>
      </c>
      <c r="G216" s="116">
        <f t="shared" si="104"/>
        <v>5029</v>
      </c>
      <c r="H216" s="116">
        <f t="shared" si="104"/>
        <v>5447</v>
      </c>
      <c r="I216" s="191">
        <f t="shared" si="104"/>
        <v>12710</v>
      </c>
      <c r="J216" s="117">
        <f t="shared" si="104"/>
        <v>6590</v>
      </c>
      <c r="K216" s="118">
        <f t="shared" si="104"/>
        <v>6120</v>
      </c>
      <c r="L216" s="117">
        <f t="shared" si="104"/>
        <v>2</v>
      </c>
      <c r="M216" s="116">
        <f t="shared" si="104"/>
        <v>128</v>
      </c>
      <c r="N216" s="117">
        <f t="shared" si="104"/>
        <v>0</v>
      </c>
      <c r="O216" s="116">
        <f t="shared" si="104"/>
        <v>12</v>
      </c>
      <c r="P216" s="117">
        <f t="shared" si="104"/>
        <v>0</v>
      </c>
      <c r="Q216" s="139">
        <f t="shared" si="104"/>
        <v>17</v>
      </c>
      <c r="R216" s="117">
        <f t="shared" si="104"/>
        <v>0</v>
      </c>
      <c r="S216" s="116">
        <f t="shared" si="104"/>
        <v>1</v>
      </c>
      <c r="T216" s="117">
        <f t="shared" si="104"/>
        <v>0</v>
      </c>
      <c r="U216" s="116">
        <f t="shared" si="104"/>
        <v>0</v>
      </c>
      <c r="V216" s="128">
        <f t="shared" si="104"/>
        <v>7</v>
      </c>
      <c r="W216" s="116">
        <f t="shared" si="104"/>
        <v>538</v>
      </c>
      <c r="X216" s="117">
        <f t="shared" si="104"/>
        <v>0</v>
      </c>
      <c r="Y216" s="116">
        <f t="shared" si="104"/>
        <v>0</v>
      </c>
      <c r="Z216" s="116">
        <f t="shared" si="104"/>
        <v>2</v>
      </c>
      <c r="AA216" s="116">
        <f t="shared" si="104"/>
        <v>3</v>
      </c>
      <c r="AB216" s="117">
        <f t="shared" si="104"/>
        <v>0</v>
      </c>
      <c r="AC216" s="116">
        <f t="shared" si="104"/>
        <v>0</v>
      </c>
      <c r="AD216" s="117">
        <f t="shared" si="104"/>
        <v>4</v>
      </c>
      <c r="AE216" s="116">
        <f t="shared" si="104"/>
        <v>330</v>
      </c>
      <c r="AF216" s="117">
        <f t="shared" si="104"/>
        <v>13</v>
      </c>
      <c r="AG216" s="116">
        <f t="shared" si="104"/>
        <v>1031</v>
      </c>
      <c r="AH216" s="116">
        <f>AH52+AH61+AH73+AH83+AH99+AH106+AH110+AH115+AH125+AH135+AH141+AH150+AH153+AH157+AH160+AH163+AH169+AH147+AH172+AH176+AH179+AH183+AH190+AH193+AH196+AH200+AH205+AH208+AH211+AH215</f>
        <v>1044</v>
      </c>
      <c r="AI216" s="116">
        <f t="shared" si="104"/>
        <v>2</v>
      </c>
      <c r="AJ216" s="116">
        <f t="shared" si="104"/>
        <v>28</v>
      </c>
      <c r="AK216" s="116">
        <f t="shared" si="104"/>
        <v>124</v>
      </c>
      <c r="AL216" s="118">
        <f t="shared" si="104"/>
        <v>6</v>
      </c>
      <c r="AM216" s="116">
        <f t="shared" si="104"/>
        <v>7</v>
      </c>
      <c r="AN216" s="116">
        <f t="shared" si="104"/>
        <v>82</v>
      </c>
      <c r="AO216" s="118">
        <f t="shared" si="104"/>
        <v>89</v>
      </c>
    </row>
  </sheetData>
  <sheetProtection/>
  <mergeCells count="15">
    <mergeCell ref="R9:S9"/>
    <mergeCell ref="T9:U9"/>
    <mergeCell ref="B78:B79"/>
    <mergeCell ref="B62:B73"/>
    <mergeCell ref="B53:B61"/>
    <mergeCell ref="B91:B92"/>
    <mergeCell ref="B108:B109"/>
    <mergeCell ref="B120:B121"/>
    <mergeCell ref="B130:B131"/>
    <mergeCell ref="B198:B199"/>
    <mergeCell ref="B164:B169"/>
    <mergeCell ref="B138:B139"/>
    <mergeCell ref="B144:B145"/>
    <mergeCell ref="B155:B156"/>
    <mergeCell ref="B181:B182"/>
  </mergeCells>
  <printOptions/>
  <pageMargins left="0.16" right="0.16" top="0.71" bottom="0.55" header="0.7" footer="0.27"/>
  <pageSetup firstPageNumber="1" useFirstPageNumber="1" horizontalDpi="600" verticalDpi="600" orientation="landscape" paperSize="8" scale="98" r:id="rId1"/>
  <headerFooter alignWithMargins="0">
    <oddFooter>&amp;C&amp;P ページ</oddFooter>
  </headerFooter>
  <rowBreaks count="4" manualBreakCount="4">
    <brk id="61" max="34" man="1"/>
    <brk id="110" max="255" man="1"/>
    <brk id="160" max="255" man="1"/>
    <brk id="2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Q64"/>
  <sheetViews>
    <sheetView showZeros="0" workbookViewId="0" topLeftCell="A1">
      <pane xSplit="5" ySplit="11" topLeftCell="Z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Q63" sqref="AQ63"/>
    </sheetView>
  </sheetViews>
  <sheetFormatPr defaultColWidth="9.00390625" defaultRowHeight="13.5"/>
  <cols>
    <col min="1" max="1" width="1.625" style="0" hidden="1" customWidth="1"/>
    <col min="2" max="2" width="3.50390625" style="0" customWidth="1"/>
    <col min="3" max="3" width="7.75390625" style="0" customWidth="1"/>
    <col min="4" max="4" width="14.625" style="0" customWidth="1"/>
    <col min="5" max="5" width="5.00390625" style="0" customWidth="1"/>
    <col min="6" max="9" width="6.125" style="0" customWidth="1"/>
    <col min="10" max="11" width="6.625" style="0" customWidth="1"/>
    <col min="12" max="31" width="4.625" style="0" customWidth="1"/>
    <col min="32" max="34" width="5.625" style="0" customWidth="1"/>
    <col min="35" max="40" width="4.625" style="0" customWidth="1"/>
    <col min="41" max="41" width="4.50390625" style="0" customWidth="1"/>
    <col min="42" max="42" width="4.00390625" style="0" customWidth="1"/>
  </cols>
  <sheetData>
    <row r="1" spans="2:6" ht="14.25">
      <c r="B1" s="103" t="s">
        <v>326</v>
      </c>
      <c r="F1" t="s">
        <v>357</v>
      </c>
    </row>
    <row r="2" spans="6:38" ht="14.25" thickBot="1"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2:41" ht="13.5">
      <c r="B3" s="87"/>
      <c r="C3" s="98"/>
      <c r="D3" s="96"/>
      <c r="E3" s="12"/>
      <c r="F3" s="3"/>
      <c r="G3" s="16"/>
      <c r="H3" s="16"/>
      <c r="I3" s="16"/>
      <c r="J3" s="16"/>
      <c r="K3" s="4"/>
      <c r="L3" s="38"/>
      <c r="M3" s="38"/>
      <c r="N3" s="38"/>
      <c r="O3" s="38"/>
      <c r="P3" s="38"/>
      <c r="Q3" s="22" t="s">
        <v>0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 t="s">
        <v>1</v>
      </c>
      <c r="AC3" s="38"/>
      <c r="AD3" s="38"/>
      <c r="AE3" s="38"/>
      <c r="AF3" s="38"/>
      <c r="AG3" s="38"/>
      <c r="AH3" s="38"/>
      <c r="AI3" s="22" t="s">
        <v>2</v>
      </c>
      <c r="AJ3" s="38"/>
      <c r="AK3" s="38"/>
      <c r="AL3" s="38"/>
      <c r="AM3" s="45" t="s">
        <v>3</v>
      </c>
      <c r="AN3" s="46"/>
      <c r="AO3" s="47"/>
    </row>
    <row r="4" spans="2:41" ht="13.5">
      <c r="B4" s="5" t="s">
        <v>66</v>
      </c>
      <c r="C4" s="39"/>
      <c r="D4" s="97"/>
      <c r="E4" s="13" t="s">
        <v>6</v>
      </c>
      <c r="F4" s="21" t="s">
        <v>7</v>
      </c>
      <c r="G4" s="22"/>
      <c r="H4" s="22"/>
      <c r="I4" s="22"/>
      <c r="J4" s="22"/>
      <c r="K4" s="23"/>
      <c r="L4" s="38"/>
      <c r="M4" s="38"/>
      <c r="P4" s="38"/>
      <c r="Q4" s="22" t="s">
        <v>8</v>
      </c>
      <c r="AB4" t="s">
        <v>9</v>
      </c>
      <c r="AI4" s="1" t="s">
        <v>10</v>
      </c>
      <c r="AJ4" s="19"/>
      <c r="AK4" s="53"/>
      <c r="AL4" s="1" t="s">
        <v>0</v>
      </c>
      <c r="AM4" s="18"/>
      <c r="AN4" s="26"/>
      <c r="AO4" s="48"/>
    </row>
    <row r="5" spans="2:41" ht="13.5">
      <c r="B5" s="5"/>
      <c r="C5" s="39"/>
      <c r="D5" s="48"/>
      <c r="E5" s="14"/>
      <c r="F5" s="30"/>
      <c r="G5" s="25"/>
      <c r="H5" s="25"/>
      <c r="I5" s="25"/>
      <c r="J5" s="24"/>
      <c r="K5" s="31"/>
      <c r="L5" s="36"/>
      <c r="M5" s="39"/>
      <c r="N5" s="51"/>
      <c r="O5" s="52"/>
      <c r="P5" s="36"/>
      <c r="Q5" s="42"/>
      <c r="R5" s="51"/>
      <c r="S5" s="52"/>
      <c r="T5" s="51"/>
      <c r="U5" s="52"/>
      <c r="V5" s="51"/>
      <c r="W5" s="52"/>
      <c r="X5" s="51"/>
      <c r="Y5" s="52"/>
      <c r="Z5" s="53"/>
      <c r="AA5" s="53"/>
      <c r="AB5" s="24"/>
      <c r="AC5" s="57"/>
      <c r="AD5" s="24"/>
      <c r="AE5" s="57"/>
      <c r="AF5" s="24"/>
      <c r="AG5" s="25"/>
      <c r="AH5" s="57"/>
      <c r="AI5" s="24"/>
      <c r="AJ5" s="57"/>
      <c r="AK5" s="54" t="s">
        <v>12</v>
      </c>
      <c r="AL5" s="1" t="s">
        <v>13</v>
      </c>
      <c r="AM5" s="5" t="s">
        <v>14</v>
      </c>
      <c r="AN5" s="27" t="s">
        <v>15</v>
      </c>
      <c r="AO5" s="48"/>
    </row>
    <row r="6" spans="2:41" ht="13.5">
      <c r="B6" s="5" t="s">
        <v>67</v>
      </c>
      <c r="C6" s="39"/>
      <c r="D6" s="48"/>
      <c r="E6" s="14"/>
      <c r="F6" s="18"/>
      <c r="G6" s="19"/>
      <c r="H6" s="19"/>
      <c r="I6" s="19"/>
      <c r="J6" s="26"/>
      <c r="K6" s="6"/>
      <c r="L6" s="17" t="s">
        <v>308</v>
      </c>
      <c r="M6" s="39"/>
      <c r="N6" s="27" t="s">
        <v>343</v>
      </c>
      <c r="O6" s="39"/>
      <c r="P6" s="17" t="s">
        <v>0</v>
      </c>
      <c r="Q6" s="39"/>
      <c r="R6" s="27" t="s">
        <v>345</v>
      </c>
      <c r="S6" s="39"/>
      <c r="T6" s="27" t="s">
        <v>348</v>
      </c>
      <c r="U6" s="39"/>
      <c r="V6" s="27" t="s">
        <v>0</v>
      </c>
      <c r="W6" s="39"/>
      <c r="X6" s="27" t="s">
        <v>17</v>
      </c>
      <c r="Y6" s="39"/>
      <c r="Z6" s="54" t="s">
        <v>18</v>
      </c>
      <c r="AA6" s="54" t="s">
        <v>18</v>
      </c>
      <c r="AB6" s="27" t="s">
        <v>312</v>
      </c>
      <c r="AC6" s="39"/>
      <c r="AD6" s="27" t="s">
        <v>19</v>
      </c>
      <c r="AE6" s="39"/>
      <c r="AF6" s="35"/>
      <c r="AG6" s="17" t="s">
        <v>20</v>
      </c>
      <c r="AH6" s="42"/>
      <c r="AI6" s="27" t="s">
        <v>21</v>
      </c>
      <c r="AJ6" s="39"/>
      <c r="AK6" s="60"/>
      <c r="AL6" s="1" t="s">
        <v>22</v>
      </c>
      <c r="AM6" s="5" t="s">
        <v>9</v>
      </c>
      <c r="AN6" s="35"/>
      <c r="AO6" s="48"/>
    </row>
    <row r="7" spans="2:41" ht="13.5">
      <c r="B7" s="5"/>
      <c r="C7" s="39"/>
      <c r="D7" s="102" t="s">
        <v>258</v>
      </c>
      <c r="E7" s="13" t="s">
        <v>24</v>
      </c>
      <c r="F7" s="5" t="s">
        <v>25</v>
      </c>
      <c r="G7" s="17"/>
      <c r="H7" s="17"/>
      <c r="I7" s="17"/>
      <c r="J7" s="27" t="s">
        <v>26</v>
      </c>
      <c r="K7" s="7"/>
      <c r="L7" s="19"/>
      <c r="M7" s="40"/>
      <c r="N7" s="27" t="s">
        <v>308</v>
      </c>
      <c r="O7" s="39"/>
      <c r="P7" s="19"/>
      <c r="Q7" s="40"/>
      <c r="R7" s="27" t="s">
        <v>346</v>
      </c>
      <c r="S7" s="39"/>
      <c r="T7" s="27" t="s">
        <v>349</v>
      </c>
      <c r="U7" s="39"/>
      <c r="V7" s="26"/>
      <c r="W7" s="40"/>
      <c r="X7" s="27" t="s">
        <v>0</v>
      </c>
      <c r="Y7" s="39"/>
      <c r="Z7" s="54" t="s">
        <v>27</v>
      </c>
      <c r="AA7" s="54" t="s">
        <v>27</v>
      </c>
      <c r="AB7" s="27" t="s">
        <v>320</v>
      </c>
      <c r="AC7" s="39"/>
      <c r="AD7" s="26"/>
      <c r="AE7" s="40"/>
      <c r="AF7" s="26"/>
      <c r="AG7" s="19"/>
      <c r="AH7" s="40"/>
      <c r="AI7" s="28"/>
      <c r="AJ7" s="43"/>
      <c r="AK7" s="54" t="s">
        <v>9</v>
      </c>
      <c r="AL7" s="1" t="s">
        <v>17</v>
      </c>
      <c r="AM7" s="5" t="s">
        <v>28</v>
      </c>
      <c r="AN7" s="27" t="s">
        <v>29</v>
      </c>
      <c r="AO7" s="49" t="s">
        <v>30</v>
      </c>
    </row>
    <row r="8" spans="2:41" ht="13.5">
      <c r="B8" s="5" t="s">
        <v>69</v>
      </c>
      <c r="C8" s="39"/>
      <c r="D8" s="48"/>
      <c r="E8" s="14"/>
      <c r="F8" s="32"/>
      <c r="G8" s="29"/>
      <c r="H8" s="29"/>
      <c r="I8" s="29"/>
      <c r="J8" s="28"/>
      <c r="K8" s="33"/>
      <c r="L8" s="19"/>
      <c r="M8" s="40"/>
      <c r="N8" s="27" t="s">
        <v>344</v>
      </c>
      <c r="O8" s="39"/>
      <c r="P8" s="19"/>
      <c r="Q8" s="40"/>
      <c r="R8" s="27" t="s">
        <v>314</v>
      </c>
      <c r="S8" s="39"/>
      <c r="T8" s="27" t="s">
        <v>314</v>
      </c>
      <c r="U8" s="39"/>
      <c r="V8" s="26"/>
      <c r="W8" s="40"/>
      <c r="X8" s="27" t="s">
        <v>32</v>
      </c>
      <c r="Y8" s="39"/>
      <c r="Z8" s="54" t="s">
        <v>0</v>
      </c>
      <c r="AA8" s="54" t="s">
        <v>17</v>
      </c>
      <c r="AB8" s="27" t="s">
        <v>321</v>
      </c>
      <c r="AC8" s="39"/>
      <c r="AD8" s="26"/>
      <c r="AE8" s="40"/>
      <c r="AF8" s="26"/>
      <c r="AG8" s="19"/>
      <c r="AH8" s="40"/>
      <c r="AI8" s="58" t="s">
        <v>33</v>
      </c>
      <c r="AJ8" s="58" t="s">
        <v>13</v>
      </c>
      <c r="AK8" s="60"/>
      <c r="AL8" s="1" t="s">
        <v>1</v>
      </c>
      <c r="AM8" s="5" t="s">
        <v>1</v>
      </c>
      <c r="AN8" s="35"/>
      <c r="AO8" s="48"/>
    </row>
    <row r="9" spans="2:41" ht="13.5">
      <c r="B9" s="5"/>
      <c r="C9" s="39"/>
      <c r="D9" s="48"/>
      <c r="E9" s="14"/>
      <c r="F9" s="35"/>
      <c r="G9" s="35"/>
      <c r="H9" s="26"/>
      <c r="I9" s="26"/>
      <c r="J9" s="69"/>
      <c r="K9" s="72"/>
      <c r="L9" s="17" t="s">
        <v>35</v>
      </c>
      <c r="M9" s="39"/>
      <c r="N9" s="35"/>
      <c r="O9" s="42"/>
      <c r="P9" s="17" t="s">
        <v>36</v>
      </c>
      <c r="Q9" s="39"/>
      <c r="R9" s="251" t="s">
        <v>347</v>
      </c>
      <c r="S9" s="252"/>
      <c r="T9" s="251" t="s">
        <v>347</v>
      </c>
      <c r="U9" s="252"/>
      <c r="V9" s="27" t="s">
        <v>32</v>
      </c>
      <c r="W9" s="39"/>
      <c r="X9" s="35"/>
      <c r="Y9" s="42"/>
      <c r="Z9" s="54" t="s">
        <v>32</v>
      </c>
      <c r="AA9" s="54" t="s">
        <v>0</v>
      </c>
      <c r="AB9" s="27" t="s">
        <v>32</v>
      </c>
      <c r="AC9" s="39"/>
      <c r="AD9" s="27" t="s">
        <v>37</v>
      </c>
      <c r="AE9" s="39"/>
      <c r="AF9" s="26"/>
      <c r="AG9" s="17" t="s">
        <v>30</v>
      </c>
      <c r="AH9" s="40"/>
      <c r="AI9" s="59"/>
      <c r="AJ9" s="54" t="s">
        <v>38</v>
      </c>
      <c r="AK9" s="54" t="s">
        <v>10</v>
      </c>
      <c r="AL9" s="1" t="s">
        <v>8</v>
      </c>
      <c r="AM9" s="18"/>
      <c r="AN9" s="27" t="s">
        <v>39</v>
      </c>
      <c r="AO9" s="48"/>
    </row>
    <row r="10" spans="2:41" ht="13.5">
      <c r="B10" s="5" t="s">
        <v>70</v>
      </c>
      <c r="C10" s="39"/>
      <c r="D10" s="97"/>
      <c r="E10" s="13" t="s">
        <v>2</v>
      </c>
      <c r="F10" s="27" t="s">
        <v>40</v>
      </c>
      <c r="G10" s="27" t="s">
        <v>41</v>
      </c>
      <c r="H10" s="27" t="s">
        <v>42</v>
      </c>
      <c r="I10" s="27" t="s">
        <v>30</v>
      </c>
      <c r="J10" s="70" t="s">
        <v>43</v>
      </c>
      <c r="K10" s="73" t="s">
        <v>44</v>
      </c>
      <c r="L10" s="29"/>
      <c r="M10" s="43"/>
      <c r="N10" s="28"/>
      <c r="O10" s="43"/>
      <c r="P10" s="29"/>
      <c r="Q10" s="43"/>
      <c r="R10" s="28"/>
      <c r="S10" s="43"/>
      <c r="T10" s="28"/>
      <c r="U10" s="43"/>
      <c r="V10" s="28"/>
      <c r="W10" s="43"/>
      <c r="X10" s="28"/>
      <c r="Y10" s="43"/>
      <c r="Z10" s="55"/>
      <c r="AA10" s="56" t="s">
        <v>32</v>
      </c>
      <c r="AB10" s="28"/>
      <c r="AC10" s="43"/>
      <c r="AD10" s="28"/>
      <c r="AE10" s="43"/>
      <c r="AF10" s="28"/>
      <c r="AG10" s="29"/>
      <c r="AH10" s="43"/>
      <c r="AI10" s="59"/>
      <c r="AJ10" s="54" t="s">
        <v>33</v>
      </c>
      <c r="AK10" s="59"/>
      <c r="AL10" s="1" t="s">
        <v>9</v>
      </c>
      <c r="AM10" s="18"/>
      <c r="AN10" s="26"/>
      <c r="AO10" s="48"/>
    </row>
    <row r="11" spans="2:41" ht="14.25" thickBot="1">
      <c r="B11" s="88"/>
      <c r="C11" s="80"/>
      <c r="D11" s="50"/>
      <c r="E11" s="15"/>
      <c r="F11" s="34"/>
      <c r="G11" s="34"/>
      <c r="H11" s="34"/>
      <c r="I11" s="34"/>
      <c r="J11" s="71"/>
      <c r="K11" s="74"/>
      <c r="L11" s="75" t="s">
        <v>46</v>
      </c>
      <c r="M11" s="41" t="s">
        <v>47</v>
      </c>
      <c r="N11" s="76" t="s">
        <v>46</v>
      </c>
      <c r="O11" s="37" t="s">
        <v>47</v>
      </c>
      <c r="P11" s="76" t="s">
        <v>46</v>
      </c>
      <c r="Q11" s="41" t="s">
        <v>47</v>
      </c>
      <c r="R11" s="76" t="s">
        <v>46</v>
      </c>
      <c r="S11" s="37" t="s">
        <v>47</v>
      </c>
      <c r="T11" s="76" t="s">
        <v>46</v>
      </c>
      <c r="U11" s="37" t="s">
        <v>47</v>
      </c>
      <c r="V11" s="76" t="s">
        <v>46</v>
      </c>
      <c r="W11" s="37" t="s">
        <v>47</v>
      </c>
      <c r="X11" s="76" t="s">
        <v>46</v>
      </c>
      <c r="Y11" s="37" t="s">
        <v>47</v>
      </c>
      <c r="Z11" s="77" t="s">
        <v>47</v>
      </c>
      <c r="AA11" s="41" t="s">
        <v>47</v>
      </c>
      <c r="AB11" s="75" t="s">
        <v>46</v>
      </c>
      <c r="AC11" s="41" t="s">
        <v>47</v>
      </c>
      <c r="AD11" s="75" t="s">
        <v>46</v>
      </c>
      <c r="AE11" s="41" t="s">
        <v>47</v>
      </c>
      <c r="AF11" s="37" t="s">
        <v>46</v>
      </c>
      <c r="AG11" s="78" t="s">
        <v>47</v>
      </c>
      <c r="AH11" s="37" t="s">
        <v>30</v>
      </c>
      <c r="AI11" s="61" t="s">
        <v>28</v>
      </c>
      <c r="AJ11" s="61" t="s">
        <v>48</v>
      </c>
      <c r="AK11" s="62"/>
      <c r="AL11" s="37" t="s">
        <v>10</v>
      </c>
      <c r="AM11" s="44"/>
      <c r="AN11" s="34"/>
      <c r="AO11" s="50"/>
    </row>
    <row r="12" spans="2:41" ht="13.5" customHeight="1">
      <c r="B12" s="14"/>
      <c r="C12" s="39"/>
      <c r="D12" s="90" t="s">
        <v>259</v>
      </c>
      <c r="E12" s="169">
        <v>3</v>
      </c>
      <c r="F12" s="157">
        <v>13</v>
      </c>
      <c r="G12" s="157">
        <v>15</v>
      </c>
      <c r="H12" s="157">
        <v>23</v>
      </c>
      <c r="I12" s="173">
        <f>SUM(F12:H12)</f>
        <v>51</v>
      </c>
      <c r="J12" s="158">
        <v>21</v>
      </c>
      <c r="K12" s="159">
        <v>30</v>
      </c>
      <c r="L12" s="160"/>
      <c r="M12" s="161"/>
      <c r="N12" s="162"/>
      <c r="O12" s="161"/>
      <c r="P12" s="162"/>
      <c r="Q12" s="157"/>
      <c r="R12" s="162"/>
      <c r="S12" s="161"/>
      <c r="T12" s="162"/>
      <c r="U12" s="161"/>
      <c r="V12" s="162"/>
      <c r="W12" s="161">
        <v>2</v>
      </c>
      <c r="X12" s="162"/>
      <c r="Y12" s="161"/>
      <c r="Z12" s="204"/>
      <c r="AA12" s="181"/>
      <c r="AB12" s="182"/>
      <c r="AC12" s="181"/>
      <c r="AD12" s="182"/>
      <c r="AE12" s="181">
        <v>2</v>
      </c>
      <c r="AF12" s="151">
        <f>L12+P12+V12+X12+AB12+AD12+T12+R12+N12</f>
        <v>0</v>
      </c>
      <c r="AG12" s="263">
        <f>M12+Q12+W12+Y12+Z12+AA12+AC12+U12+S12+O12+AE12</f>
        <v>4</v>
      </c>
      <c r="AH12" s="264">
        <f>AF12+AG12</f>
        <v>4</v>
      </c>
      <c r="AI12" s="204"/>
      <c r="AJ12" s="195"/>
      <c r="AK12" s="204">
        <v>2</v>
      </c>
      <c r="AL12" s="206"/>
      <c r="AM12" s="195"/>
      <c r="AN12" s="204"/>
      <c r="AO12" s="152">
        <f>AM12+AN12</f>
        <v>0</v>
      </c>
    </row>
    <row r="13" spans="2:41" ht="13.5" customHeight="1">
      <c r="B13" s="14"/>
      <c r="C13" s="39"/>
      <c r="D13" s="91" t="s">
        <v>260</v>
      </c>
      <c r="E13" s="163">
        <v>3</v>
      </c>
      <c r="F13" s="164">
        <v>32</v>
      </c>
      <c r="G13" s="157">
        <v>34</v>
      </c>
      <c r="H13" s="157">
        <v>35</v>
      </c>
      <c r="I13" s="211">
        <f>SUM(F13:H13)</f>
        <v>101</v>
      </c>
      <c r="J13" s="165">
        <v>55</v>
      </c>
      <c r="K13" s="166">
        <v>46</v>
      </c>
      <c r="L13" s="160"/>
      <c r="M13" s="161"/>
      <c r="N13" s="162"/>
      <c r="O13" s="161"/>
      <c r="P13" s="162"/>
      <c r="Q13" s="157"/>
      <c r="R13" s="162"/>
      <c r="S13" s="161"/>
      <c r="T13" s="162"/>
      <c r="U13" s="161"/>
      <c r="V13" s="162">
        <v>0</v>
      </c>
      <c r="W13" s="168">
        <v>5</v>
      </c>
      <c r="X13" s="162"/>
      <c r="Y13" s="161"/>
      <c r="Z13" s="204"/>
      <c r="AA13" s="181"/>
      <c r="AB13" s="182"/>
      <c r="AC13" s="181"/>
      <c r="AD13" s="182"/>
      <c r="AE13" s="181"/>
      <c r="AF13" s="151">
        <f aca="true" t="shared" si="0" ref="AF13:AF50">L13+P13+V13+X13+AB13+AD13+T13+R13+N13</f>
        <v>0</v>
      </c>
      <c r="AG13" s="263">
        <f aca="true" t="shared" si="1" ref="AG13:AG24">M13+Q13+W13+Y13+Z13+AA13+AC13+U13+S13+O13+AE13</f>
        <v>5</v>
      </c>
      <c r="AH13" s="264">
        <f>AF13+AG13</f>
        <v>5</v>
      </c>
      <c r="AI13" s="204"/>
      <c r="AJ13" s="195"/>
      <c r="AK13" s="204">
        <v>2</v>
      </c>
      <c r="AL13" s="206"/>
      <c r="AM13" s="195"/>
      <c r="AN13" s="204">
        <v>2</v>
      </c>
      <c r="AO13" s="152">
        <f>AM13+AN13</f>
        <v>2</v>
      </c>
    </row>
    <row r="14" spans="2:41" ht="13.5" customHeight="1">
      <c r="B14" s="14"/>
      <c r="C14" s="39" t="s">
        <v>79</v>
      </c>
      <c r="D14" s="49" t="s">
        <v>261</v>
      </c>
      <c r="E14" s="163">
        <v>6</v>
      </c>
      <c r="F14" s="157">
        <v>65</v>
      </c>
      <c r="G14" s="157">
        <v>64</v>
      </c>
      <c r="H14" s="157">
        <v>63</v>
      </c>
      <c r="I14" s="211">
        <f>SUM(F14:H14)</f>
        <v>192</v>
      </c>
      <c r="J14" s="158">
        <v>74</v>
      </c>
      <c r="K14" s="159">
        <v>118</v>
      </c>
      <c r="L14" s="160"/>
      <c r="M14" s="161"/>
      <c r="N14" s="162"/>
      <c r="O14" s="161"/>
      <c r="P14" s="162"/>
      <c r="Q14" s="157">
        <v>1</v>
      </c>
      <c r="R14" s="162"/>
      <c r="S14" s="161"/>
      <c r="T14" s="162"/>
      <c r="U14" s="161"/>
      <c r="V14" s="162"/>
      <c r="W14" s="161">
        <v>2</v>
      </c>
      <c r="X14" s="162"/>
      <c r="Y14" s="161"/>
      <c r="Z14" s="204"/>
      <c r="AA14" s="181"/>
      <c r="AB14" s="182"/>
      <c r="AC14" s="181"/>
      <c r="AD14" s="182"/>
      <c r="AE14" s="181">
        <v>7</v>
      </c>
      <c r="AF14" s="151">
        <f t="shared" si="0"/>
        <v>0</v>
      </c>
      <c r="AG14" s="263">
        <f t="shared" si="1"/>
        <v>10</v>
      </c>
      <c r="AH14" s="264">
        <f aca="true" t="shared" si="2" ref="AH14:AH28">AF14+AG14</f>
        <v>10</v>
      </c>
      <c r="AI14" s="204"/>
      <c r="AJ14" s="195"/>
      <c r="AK14" s="204">
        <v>4</v>
      </c>
      <c r="AL14" s="206"/>
      <c r="AM14" s="195">
        <v>4</v>
      </c>
      <c r="AN14" s="204"/>
      <c r="AO14" s="152">
        <f>AM14+AN14</f>
        <v>4</v>
      </c>
    </row>
    <row r="15" spans="2:41" ht="13.5" customHeight="1">
      <c r="B15" s="14"/>
      <c r="C15" s="39"/>
      <c r="D15" s="49" t="s">
        <v>262</v>
      </c>
      <c r="E15" s="163">
        <v>6</v>
      </c>
      <c r="F15" s="157">
        <v>38</v>
      </c>
      <c r="G15" s="157">
        <v>49</v>
      </c>
      <c r="H15" s="157">
        <v>35</v>
      </c>
      <c r="I15" s="211">
        <f>SUM(F15:H15)</f>
        <v>122</v>
      </c>
      <c r="J15" s="158">
        <v>62</v>
      </c>
      <c r="K15" s="159">
        <v>60</v>
      </c>
      <c r="L15" s="160"/>
      <c r="M15" s="161"/>
      <c r="N15" s="162"/>
      <c r="O15" s="161"/>
      <c r="P15" s="162"/>
      <c r="Q15" s="157"/>
      <c r="R15" s="162"/>
      <c r="S15" s="161"/>
      <c r="T15" s="162"/>
      <c r="U15" s="161"/>
      <c r="V15" s="162">
        <v>1</v>
      </c>
      <c r="W15" s="161">
        <v>8</v>
      </c>
      <c r="X15" s="162"/>
      <c r="Y15" s="161"/>
      <c r="Z15" s="204"/>
      <c r="AA15" s="181"/>
      <c r="AB15" s="182"/>
      <c r="AC15" s="181"/>
      <c r="AD15" s="182"/>
      <c r="AE15" s="181">
        <v>0</v>
      </c>
      <c r="AF15" s="151">
        <v>1</v>
      </c>
      <c r="AG15" s="263">
        <f t="shared" si="1"/>
        <v>8</v>
      </c>
      <c r="AH15" s="264">
        <f t="shared" si="2"/>
        <v>9</v>
      </c>
      <c r="AI15" s="204"/>
      <c r="AJ15" s="195"/>
      <c r="AK15" s="204">
        <v>3</v>
      </c>
      <c r="AL15" s="206"/>
      <c r="AM15" s="195">
        <v>1</v>
      </c>
      <c r="AN15" s="204">
        <v>1</v>
      </c>
      <c r="AO15" s="152">
        <f aca="true" t="shared" si="3" ref="AO15:AO24">AM15+AN15</f>
        <v>2</v>
      </c>
    </row>
    <row r="16" spans="2:41" ht="13.5" customHeight="1">
      <c r="B16" s="14"/>
      <c r="C16" s="39"/>
      <c r="D16" s="92" t="s">
        <v>263</v>
      </c>
      <c r="E16" s="163">
        <v>6</v>
      </c>
      <c r="F16" s="157">
        <v>55</v>
      </c>
      <c r="G16" s="157">
        <v>69</v>
      </c>
      <c r="H16" s="157">
        <v>69</v>
      </c>
      <c r="I16" s="211">
        <f aca="true" t="shared" si="4" ref="I16:I24">SUM(F16:H16)</f>
        <v>193</v>
      </c>
      <c r="J16" s="158">
        <v>87</v>
      </c>
      <c r="K16" s="159">
        <v>106</v>
      </c>
      <c r="L16" s="160"/>
      <c r="M16" s="161">
        <v>1</v>
      </c>
      <c r="N16" s="162"/>
      <c r="O16" s="161"/>
      <c r="P16" s="162"/>
      <c r="Q16" s="157"/>
      <c r="R16" s="162"/>
      <c r="S16" s="161"/>
      <c r="T16" s="162"/>
      <c r="U16" s="161"/>
      <c r="V16" s="162"/>
      <c r="W16" s="161">
        <v>3</v>
      </c>
      <c r="X16" s="162"/>
      <c r="Y16" s="161"/>
      <c r="Z16" s="204"/>
      <c r="AA16" s="181"/>
      <c r="AB16" s="182"/>
      <c r="AC16" s="181"/>
      <c r="AD16" s="182"/>
      <c r="AE16" s="181">
        <v>4</v>
      </c>
      <c r="AF16" s="151">
        <f t="shared" si="0"/>
        <v>0</v>
      </c>
      <c r="AG16" s="263">
        <f t="shared" si="1"/>
        <v>8</v>
      </c>
      <c r="AH16" s="264">
        <f t="shared" si="2"/>
        <v>8</v>
      </c>
      <c r="AI16" s="204"/>
      <c r="AJ16" s="195">
        <v>0</v>
      </c>
      <c r="AK16" s="204">
        <v>3</v>
      </c>
      <c r="AL16" s="206"/>
      <c r="AM16" s="195"/>
      <c r="AN16" s="204"/>
      <c r="AO16" s="152">
        <f t="shared" si="3"/>
        <v>0</v>
      </c>
    </row>
    <row r="17" spans="2:41" ht="13.5" customHeight="1">
      <c r="B17" s="89"/>
      <c r="C17" s="39"/>
      <c r="D17" s="145" t="s">
        <v>264</v>
      </c>
      <c r="E17" s="163">
        <v>8</v>
      </c>
      <c r="F17" s="157">
        <v>79</v>
      </c>
      <c r="G17" s="157">
        <v>74</v>
      </c>
      <c r="H17" s="157">
        <v>81</v>
      </c>
      <c r="I17" s="211">
        <f t="shared" si="4"/>
        <v>234</v>
      </c>
      <c r="J17" s="158">
        <v>126</v>
      </c>
      <c r="K17" s="159">
        <v>108</v>
      </c>
      <c r="L17" s="160"/>
      <c r="M17" s="161">
        <v>1</v>
      </c>
      <c r="N17" s="162"/>
      <c r="O17" s="161"/>
      <c r="P17" s="162"/>
      <c r="Q17" s="157"/>
      <c r="R17" s="162"/>
      <c r="S17" s="161"/>
      <c r="T17" s="162"/>
      <c r="U17" s="161"/>
      <c r="V17" s="162"/>
      <c r="W17" s="161">
        <v>9</v>
      </c>
      <c r="X17" s="162"/>
      <c r="Y17" s="161">
        <v>1</v>
      </c>
      <c r="Z17" s="204"/>
      <c r="AA17" s="181"/>
      <c r="AB17" s="182"/>
      <c r="AC17" s="181"/>
      <c r="AD17" s="182"/>
      <c r="AE17" s="181"/>
      <c r="AF17" s="151">
        <f t="shared" si="0"/>
        <v>0</v>
      </c>
      <c r="AG17" s="263">
        <f t="shared" si="1"/>
        <v>11</v>
      </c>
      <c r="AH17" s="264">
        <f t="shared" si="2"/>
        <v>11</v>
      </c>
      <c r="AI17" s="204"/>
      <c r="AJ17" s="195"/>
      <c r="AK17" s="204">
        <v>7</v>
      </c>
      <c r="AL17" s="206"/>
      <c r="AM17" s="195">
        <v>1</v>
      </c>
      <c r="AN17" s="204">
        <v>2</v>
      </c>
      <c r="AO17" s="152">
        <f t="shared" si="3"/>
        <v>3</v>
      </c>
    </row>
    <row r="18" spans="2:41" ht="13.5" customHeight="1">
      <c r="B18" s="14"/>
      <c r="C18" s="39"/>
      <c r="D18" s="145" t="s">
        <v>265</v>
      </c>
      <c r="E18" s="163">
        <v>8</v>
      </c>
      <c r="F18" s="157">
        <v>38</v>
      </c>
      <c r="G18" s="157">
        <v>63</v>
      </c>
      <c r="H18" s="157">
        <v>77</v>
      </c>
      <c r="I18" s="211">
        <f t="shared" si="4"/>
        <v>178</v>
      </c>
      <c r="J18" s="158">
        <v>91</v>
      </c>
      <c r="K18" s="159">
        <v>87</v>
      </c>
      <c r="L18" s="160">
        <v>1</v>
      </c>
      <c r="M18" s="161"/>
      <c r="N18" s="162"/>
      <c r="O18" s="161"/>
      <c r="P18" s="162"/>
      <c r="Q18" s="157">
        <v>1</v>
      </c>
      <c r="R18" s="162"/>
      <c r="S18" s="161"/>
      <c r="T18" s="162"/>
      <c r="U18" s="161"/>
      <c r="V18" s="162"/>
      <c r="W18" s="161">
        <v>10</v>
      </c>
      <c r="X18" s="162"/>
      <c r="Y18" s="161"/>
      <c r="Z18" s="204"/>
      <c r="AA18" s="181"/>
      <c r="AB18" s="182"/>
      <c r="AC18" s="181"/>
      <c r="AD18" s="182"/>
      <c r="AE18" s="181"/>
      <c r="AF18" s="151">
        <f t="shared" si="0"/>
        <v>1</v>
      </c>
      <c r="AG18" s="263">
        <f t="shared" si="1"/>
        <v>11</v>
      </c>
      <c r="AH18" s="264">
        <f t="shared" si="2"/>
        <v>12</v>
      </c>
      <c r="AI18" s="204"/>
      <c r="AJ18" s="195"/>
      <c r="AK18" s="204">
        <v>1</v>
      </c>
      <c r="AL18" s="206"/>
      <c r="AM18" s="195"/>
      <c r="AN18" s="204">
        <v>1</v>
      </c>
      <c r="AO18" s="152">
        <f t="shared" si="3"/>
        <v>1</v>
      </c>
    </row>
    <row r="19" spans="2:41" ht="13.5" customHeight="1">
      <c r="B19" s="14"/>
      <c r="C19" s="39" t="s">
        <v>366</v>
      </c>
      <c r="D19" s="144" t="s">
        <v>266</v>
      </c>
      <c r="E19" s="163">
        <v>13</v>
      </c>
      <c r="F19" s="157">
        <v>86</v>
      </c>
      <c r="G19" s="209">
        <v>100</v>
      </c>
      <c r="H19" s="157">
        <v>108</v>
      </c>
      <c r="I19" s="211">
        <f t="shared" si="4"/>
        <v>294</v>
      </c>
      <c r="J19" s="158">
        <v>141</v>
      </c>
      <c r="K19" s="159">
        <v>153</v>
      </c>
      <c r="L19" s="160">
        <v>1</v>
      </c>
      <c r="M19" s="161"/>
      <c r="N19" s="162"/>
      <c r="O19" s="161">
        <v>1</v>
      </c>
      <c r="P19" s="162"/>
      <c r="Q19" s="157">
        <v>1</v>
      </c>
      <c r="R19" s="162"/>
      <c r="S19" s="161"/>
      <c r="T19" s="162"/>
      <c r="U19" s="161"/>
      <c r="V19" s="162">
        <v>2</v>
      </c>
      <c r="W19" s="161">
        <v>14</v>
      </c>
      <c r="X19" s="162"/>
      <c r="Y19" s="161"/>
      <c r="Z19" s="204"/>
      <c r="AA19" s="181"/>
      <c r="AB19" s="182"/>
      <c r="AC19" s="181"/>
      <c r="AD19" s="182"/>
      <c r="AE19" s="181"/>
      <c r="AF19" s="151">
        <f t="shared" si="0"/>
        <v>3</v>
      </c>
      <c r="AG19" s="263">
        <f t="shared" si="1"/>
        <v>16</v>
      </c>
      <c r="AH19" s="264">
        <f t="shared" si="2"/>
        <v>19</v>
      </c>
      <c r="AI19" s="204"/>
      <c r="AJ19" s="195"/>
      <c r="AK19" s="204">
        <v>5</v>
      </c>
      <c r="AL19" s="206"/>
      <c r="AM19" s="195"/>
      <c r="AN19" s="204">
        <v>1</v>
      </c>
      <c r="AO19" s="152">
        <f t="shared" si="3"/>
        <v>1</v>
      </c>
    </row>
    <row r="20" spans="2:41" ht="13.5" customHeight="1">
      <c r="B20" s="14"/>
      <c r="C20" s="39"/>
      <c r="D20" s="144" t="s">
        <v>267</v>
      </c>
      <c r="E20" s="163">
        <v>6</v>
      </c>
      <c r="F20" s="157">
        <v>31</v>
      </c>
      <c r="G20" s="157">
        <v>47</v>
      </c>
      <c r="H20" s="157">
        <v>43</v>
      </c>
      <c r="I20" s="211">
        <f t="shared" si="4"/>
        <v>121</v>
      </c>
      <c r="J20" s="158">
        <v>64</v>
      </c>
      <c r="K20" s="159">
        <v>57</v>
      </c>
      <c r="L20" s="160">
        <v>1</v>
      </c>
      <c r="M20" s="161"/>
      <c r="N20" s="162"/>
      <c r="O20" s="161">
        <v>1</v>
      </c>
      <c r="P20" s="162"/>
      <c r="Q20" s="157"/>
      <c r="R20" s="162"/>
      <c r="S20" s="161"/>
      <c r="T20" s="162"/>
      <c r="U20" s="161"/>
      <c r="V20" s="162">
        <v>1</v>
      </c>
      <c r="W20" s="161">
        <v>7</v>
      </c>
      <c r="X20" s="162"/>
      <c r="Y20" s="161"/>
      <c r="Z20" s="204"/>
      <c r="AA20" s="181"/>
      <c r="AB20" s="182"/>
      <c r="AC20" s="181"/>
      <c r="AD20" s="182"/>
      <c r="AE20" s="181"/>
      <c r="AF20" s="151">
        <f t="shared" si="0"/>
        <v>2</v>
      </c>
      <c r="AG20" s="263">
        <f t="shared" si="1"/>
        <v>8</v>
      </c>
      <c r="AH20" s="264">
        <f t="shared" si="2"/>
        <v>10</v>
      </c>
      <c r="AI20" s="204"/>
      <c r="AJ20" s="195"/>
      <c r="AK20" s="204">
        <v>4</v>
      </c>
      <c r="AL20" s="265" t="s">
        <v>355</v>
      </c>
      <c r="AM20" s="195">
        <v>1</v>
      </c>
      <c r="AN20" s="204">
        <v>1</v>
      </c>
      <c r="AO20" s="152">
        <f t="shared" si="3"/>
        <v>2</v>
      </c>
    </row>
    <row r="21" spans="2:41" ht="13.5" customHeight="1">
      <c r="B21" s="14"/>
      <c r="C21" s="39"/>
      <c r="D21" s="144" t="s">
        <v>268</v>
      </c>
      <c r="E21" s="163">
        <v>6</v>
      </c>
      <c r="F21" s="157">
        <v>27</v>
      </c>
      <c r="G21" s="157">
        <v>26</v>
      </c>
      <c r="H21" s="157">
        <v>49</v>
      </c>
      <c r="I21" s="211">
        <f t="shared" si="4"/>
        <v>102</v>
      </c>
      <c r="J21" s="158">
        <v>48</v>
      </c>
      <c r="K21" s="159">
        <v>54</v>
      </c>
      <c r="L21" s="160"/>
      <c r="M21" s="161">
        <v>1</v>
      </c>
      <c r="N21" s="162"/>
      <c r="O21" s="161"/>
      <c r="P21" s="162"/>
      <c r="Q21" s="157"/>
      <c r="R21" s="162"/>
      <c r="S21" s="161"/>
      <c r="T21" s="162"/>
      <c r="U21" s="161"/>
      <c r="V21" s="162"/>
      <c r="W21" s="161">
        <v>8</v>
      </c>
      <c r="X21" s="162"/>
      <c r="Y21" s="161"/>
      <c r="Z21" s="204"/>
      <c r="AA21" s="181"/>
      <c r="AB21" s="182"/>
      <c r="AC21" s="181"/>
      <c r="AD21" s="182"/>
      <c r="AE21" s="181"/>
      <c r="AF21" s="151">
        <f t="shared" si="0"/>
        <v>0</v>
      </c>
      <c r="AG21" s="263">
        <f t="shared" si="1"/>
        <v>9</v>
      </c>
      <c r="AH21" s="264">
        <f t="shared" si="2"/>
        <v>9</v>
      </c>
      <c r="AI21" s="204"/>
      <c r="AJ21" s="195"/>
      <c r="AK21" s="204">
        <v>1</v>
      </c>
      <c r="AL21" s="206"/>
      <c r="AM21" s="195">
        <v>1</v>
      </c>
      <c r="AN21" s="204"/>
      <c r="AO21" s="152">
        <f t="shared" si="3"/>
        <v>1</v>
      </c>
    </row>
    <row r="22" spans="2:41" ht="13.5" customHeight="1">
      <c r="B22" s="14"/>
      <c r="C22" s="39"/>
      <c r="D22" s="144" t="s">
        <v>269</v>
      </c>
      <c r="E22" s="163">
        <v>6</v>
      </c>
      <c r="F22" s="157">
        <v>42</v>
      </c>
      <c r="G22" s="157">
        <v>40</v>
      </c>
      <c r="H22" s="157">
        <v>35</v>
      </c>
      <c r="I22" s="211">
        <f t="shared" si="4"/>
        <v>117</v>
      </c>
      <c r="J22" s="158">
        <v>62</v>
      </c>
      <c r="K22" s="159">
        <v>55</v>
      </c>
      <c r="L22" s="160">
        <v>1</v>
      </c>
      <c r="M22" s="161"/>
      <c r="N22" s="162"/>
      <c r="O22" s="161">
        <v>1</v>
      </c>
      <c r="P22" s="162"/>
      <c r="Q22" s="157">
        <v>0</v>
      </c>
      <c r="R22" s="162"/>
      <c r="S22" s="161"/>
      <c r="T22" s="162"/>
      <c r="U22" s="161"/>
      <c r="V22" s="162"/>
      <c r="W22" s="161">
        <v>7</v>
      </c>
      <c r="X22" s="162"/>
      <c r="Y22" s="161"/>
      <c r="Z22" s="204"/>
      <c r="AA22" s="181"/>
      <c r="AB22" s="182"/>
      <c r="AC22" s="181"/>
      <c r="AD22" s="182"/>
      <c r="AE22" s="181"/>
      <c r="AF22" s="151">
        <f t="shared" si="0"/>
        <v>1</v>
      </c>
      <c r="AG22" s="263">
        <f t="shared" si="1"/>
        <v>8</v>
      </c>
      <c r="AH22" s="264">
        <f t="shared" si="2"/>
        <v>9</v>
      </c>
      <c r="AI22" s="204"/>
      <c r="AJ22" s="195"/>
      <c r="AK22" s="204">
        <v>5</v>
      </c>
      <c r="AL22" s="206"/>
      <c r="AM22" s="195"/>
      <c r="AN22" s="204"/>
      <c r="AO22" s="152">
        <f t="shared" si="3"/>
        <v>0</v>
      </c>
    </row>
    <row r="23" spans="2:41" ht="13.5" customHeight="1">
      <c r="B23" s="89"/>
      <c r="C23" s="39"/>
      <c r="D23" s="144" t="s">
        <v>270</v>
      </c>
      <c r="E23" s="163">
        <v>5</v>
      </c>
      <c r="F23" s="157">
        <v>36</v>
      </c>
      <c r="G23" s="157">
        <v>21</v>
      </c>
      <c r="H23" s="157">
        <v>37</v>
      </c>
      <c r="I23" s="211">
        <f t="shared" si="4"/>
        <v>94</v>
      </c>
      <c r="J23" s="158">
        <v>54</v>
      </c>
      <c r="K23" s="159">
        <v>40</v>
      </c>
      <c r="L23" s="160">
        <v>1</v>
      </c>
      <c r="M23" s="161"/>
      <c r="N23" s="162"/>
      <c r="O23" s="161">
        <v>1</v>
      </c>
      <c r="P23" s="162"/>
      <c r="Q23" s="157">
        <v>0</v>
      </c>
      <c r="R23" s="162"/>
      <c r="S23" s="161">
        <v>1</v>
      </c>
      <c r="T23" s="162"/>
      <c r="U23" s="161"/>
      <c r="V23" s="162">
        <v>1</v>
      </c>
      <c r="W23" s="161">
        <v>6</v>
      </c>
      <c r="X23" s="162"/>
      <c r="Y23" s="161"/>
      <c r="Z23" s="204"/>
      <c r="AA23" s="181"/>
      <c r="AB23" s="182"/>
      <c r="AC23" s="181"/>
      <c r="AD23" s="182"/>
      <c r="AE23" s="181"/>
      <c r="AF23" s="151">
        <f t="shared" si="0"/>
        <v>2</v>
      </c>
      <c r="AG23" s="263">
        <f t="shared" si="1"/>
        <v>8</v>
      </c>
      <c r="AH23" s="264">
        <f t="shared" si="2"/>
        <v>10</v>
      </c>
      <c r="AI23" s="204"/>
      <c r="AJ23" s="195"/>
      <c r="AK23" s="204">
        <v>2</v>
      </c>
      <c r="AL23" s="206"/>
      <c r="AM23" s="195"/>
      <c r="AN23" s="204"/>
      <c r="AO23" s="152">
        <f t="shared" si="3"/>
        <v>0</v>
      </c>
    </row>
    <row r="24" spans="2:41" ht="13.5" customHeight="1">
      <c r="B24" s="14"/>
      <c r="C24" s="39" t="s">
        <v>315</v>
      </c>
      <c r="D24" s="144" t="s">
        <v>271</v>
      </c>
      <c r="E24" s="163">
        <v>6</v>
      </c>
      <c r="F24" s="157">
        <v>70</v>
      </c>
      <c r="G24" s="157">
        <v>72</v>
      </c>
      <c r="H24" s="157">
        <v>65</v>
      </c>
      <c r="I24" s="211">
        <f t="shared" si="4"/>
        <v>207</v>
      </c>
      <c r="J24" s="158">
        <v>99</v>
      </c>
      <c r="K24" s="159">
        <v>108</v>
      </c>
      <c r="L24" s="160"/>
      <c r="M24" s="161">
        <v>1</v>
      </c>
      <c r="N24" s="162"/>
      <c r="O24" s="161">
        <v>1</v>
      </c>
      <c r="P24" s="162"/>
      <c r="Q24" s="157">
        <v>0</v>
      </c>
      <c r="R24" s="162"/>
      <c r="S24" s="161"/>
      <c r="T24" s="162"/>
      <c r="U24" s="161"/>
      <c r="V24" s="162"/>
      <c r="W24" s="161">
        <v>10</v>
      </c>
      <c r="X24" s="162"/>
      <c r="Y24" s="161"/>
      <c r="Z24" s="204"/>
      <c r="AA24" s="181"/>
      <c r="AB24" s="182"/>
      <c r="AC24" s="181"/>
      <c r="AD24" s="182"/>
      <c r="AE24" s="181"/>
      <c r="AF24" s="151">
        <f>L24+P24+V24+X24+AB24+AD24+T24+R24+N24</f>
        <v>0</v>
      </c>
      <c r="AG24" s="263">
        <f t="shared" si="1"/>
        <v>12</v>
      </c>
      <c r="AH24" s="264">
        <f t="shared" si="2"/>
        <v>12</v>
      </c>
      <c r="AI24" s="204"/>
      <c r="AJ24" s="195"/>
      <c r="AK24" s="204">
        <v>1</v>
      </c>
      <c r="AL24" s="206">
        <v>2</v>
      </c>
      <c r="AM24" s="195">
        <v>1</v>
      </c>
      <c r="AN24" s="204"/>
      <c r="AO24" s="152">
        <f t="shared" si="3"/>
        <v>1</v>
      </c>
    </row>
    <row r="25" spans="2:41" ht="13.5" customHeight="1">
      <c r="B25" s="14"/>
      <c r="C25" s="39"/>
      <c r="D25" s="144" t="s">
        <v>354</v>
      </c>
      <c r="E25" s="163">
        <v>2</v>
      </c>
      <c r="F25" s="157">
        <v>38</v>
      </c>
      <c r="G25" s="157">
        <v>0</v>
      </c>
      <c r="H25" s="157">
        <v>0</v>
      </c>
      <c r="I25" s="211">
        <f>SUM(F25:H25)</f>
        <v>38</v>
      </c>
      <c r="J25" s="158">
        <v>20</v>
      </c>
      <c r="K25" s="159">
        <v>18</v>
      </c>
      <c r="L25" s="160"/>
      <c r="M25" s="161">
        <v>0</v>
      </c>
      <c r="N25" s="162"/>
      <c r="O25" s="161">
        <v>0</v>
      </c>
      <c r="P25" s="162"/>
      <c r="Q25" s="157">
        <v>0</v>
      </c>
      <c r="R25" s="162"/>
      <c r="S25" s="161"/>
      <c r="T25" s="162"/>
      <c r="U25" s="161"/>
      <c r="V25" s="162"/>
      <c r="W25" s="161">
        <v>4</v>
      </c>
      <c r="X25" s="162"/>
      <c r="Y25" s="161"/>
      <c r="Z25" s="204"/>
      <c r="AA25" s="181"/>
      <c r="AB25" s="182"/>
      <c r="AC25" s="181"/>
      <c r="AD25" s="182"/>
      <c r="AE25" s="181">
        <v>1</v>
      </c>
      <c r="AF25" s="151">
        <f>L25+P25+V25+X25+AB25+AD25+T25+R25+N25</f>
        <v>0</v>
      </c>
      <c r="AG25" s="263">
        <f>M25+Q25+W25+Y25+Z25+AA25+AC25+U25+S25+O25+AE25</f>
        <v>5</v>
      </c>
      <c r="AH25" s="264">
        <f>AF25+AG25</f>
        <v>5</v>
      </c>
      <c r="AI25" s="204"/>
      <c r="AJ25" s="195"/>
      <c r="AK25" s="204">
        <v>3</v>
      </c>
      <c r="AL25" s="206">
        <v>0</v>
      </c>
      <c r="AM25" s="195">
        <v>1</v>
      </c>
      <c r="AN25" s="204"/>
      <c r="AO25" s="152">
        <f>AM25+AN25</f>
        <v>1</v>
      </c>
    </row>
    <row r="26" spans="2:41" ht="13.5" customHeight="1" thickBot="1">
      <c r="B26" s="13" t="s">
        <v>31</v>
      </c>
      <c r="C26" s="85"/>
      <c r="D26" s="146" t="s">
        <v>30</v>
      </c>
      <c r="E26" s="114">
        <f>SUM(E12:E25)</f>
        <v>84</v>
      </c>
      <c r="F26" s="116">
        <f aca="true" t="shared" si="5" ref="F26:AO26">SUM(F12:F25)</f>
        <v>650</v>
      </c>
      <c r="G26" s="116">
        <f t="shared" si="5"/>
        <v>674</v>
      </c>
      <c r="H26" s="116">
        <f t="shared" si="5"/>
        <v>720</v>
      </c>
      <c r="I26" s="191">
        <f t="shared" si="5"/>
        <v>2044</v>
      </c>
      <c r="J26" s="117">
        <f t="shared" si="5"/>
        <v>1004</v>
      </c>
      <c r="K26" s="118">
        <f t="shared" si="5"/>
        <v>1040</v>
      </c>
      <c r="L26" s="117">
        <f t="shared" si="5"/>
        <v>5</v>
      </c>
      <c r="M26" s="116">
        <f t="shared" si="5"/>
        <v>4</v>
      </c>
      <c r="N26" s="128">
        <f t="shared" si="5"/>
        <v>0</v>
      </c>
      <c r="O26" s="125">
        <f t="shared" si="5"/>
        <v>5</v>
      </c>
      <c r="P26" s="128">
        <f t="shared" si="5"/>
        <v>0</v>
      </c>
      <c r="Q26" s="116">
        <f t="shared" si="5"/>
        <v>3</v>
      </c>
      <c r="R26" s="128">
        <f t="shared" si="5"/>
        <v>0</v>
      </c>
      <c r="S26" s="116">
        <f t="shared" si="5"/>
        <v>1</v>
      </c>
      <c r="T26" s="128">
        <f t="shared" si="5"/>
        <v>0</v>
      </c>
      <c r="U26" s="116">
        <f t="shared" si="5"/>
        <v>0</v>
      </c>
      <c r="V26" s="128">
        <f t="shared" si="5"/>
        <v>5</v>
      </c>
      <c r="W26" s="138">
        <f t="shared" si="5"/>
        <v>95</v>
      </c>
      <c r="X26" s="128">
        <f t="shared" si="5"/>
        <v>0</v>
      </c>
      <c r="Y26" s="138">
        <f t="shared" si="5"/>
        <v>1</v>
      </c>
      <c r="Z26" s="266">
        <f t="shared" si="5"/>
        <v>0</v>
      </c>
      <c r="AA26" s="266">
        <f t="shared" si="5"/>
        <v>0</v>
      </c>
      <c r="AB26" s="267">
        <f t="shared" si="5"/>
        <v>0</v>
      </c>
      <c r="AC26" s="268">
        <f t="shared" si="5"/>
        <v>0</v>
      </c>
      <c r="AD26" s="267">
        <f t="shared" si="5"/>
        <v>0</v>
      </c>
      <c r="AE26" s="268">
        <f t="shared" si="5"/>
        <v>14</v>
      </c>
      <c r="AF26" s="269">
        <f t="shared" si="5"/>
        <v>10</v>
      </c>
      <c r="AG26" s="268">
        <f t="shared" si="5"/>
        <v>123</v>
      </c>
      <c r="AH26" s="266">
        <f t="shared" si="5"/>
        <v>133</v>
      </c>
      <c r="AI26" s="266">
        <f t="shared" si="5"/>
        <v>0</v>
      </c>
      <c r="AJ26" s="266">
        <f t="shared" si="5"/>
        <v>0</v>
      </c>
      <c r="AK26" s="266">
        <f t="shared" si="5"/>
        <v>43</v>
      </c>
      <c r="AL26" s="270">
        <f t="shared" si="5"/>
        <v>2</v>
      </c>
      <c r="AM26" s="249">
        <f t="shared" si="5"/>
        <v>10</v>
      </c>
      <c r="AN26" s="249">
        <f t="shared" si="5"/>
        <v>8</v>
      </c>
      <c r="AO26" s="155">
        <f t="shared" si="5"/>
        <v>18</v>
      </c>
    </row>
    <row r="27" spans="2:41" ht="13.5" customHeight="1">
      <c r="B27" s="14"/>
      <c r="C27" s="39"/>
      <c r="D27" s="144" t="s">
        <v>272</v>
      </c>
      <c r="E27" s="163">
        <v>6</v>
      </c>
      <c r="F27" s="157">
        <v>62</v>
      </c>
      <c r="G27" s="157">
        <v>46</v>
      </c>
      <c r="H27" s="157">
        <v>58</v>
      </c>
      <c r="I27" s="173">
        <f>SUM(F27:H27)</f>
        <v>166</v>
      </c>
      <c r="J27" s="158">
        <v>86</v>
      </c>
      <c r="K27" s="159">
        <v>80</v>
      </c>
      <c r="L27" s="160">
        <v>1</v>
      </c>
      <c r="M27" s="161"/>
      <c r="N27" s="162"/>
      <c r="O27" s="161"/>
      <c r="P27" s="162"/>
      <c r="Q27" s="157"/>
      <c r="R27" s="162"/>
      <c r="S27" s="161"/>
      <c r="T27" s="162"/>
      <c r="U27" s="161"/>
      <c r="V27" s="162"/>
      <c r="W27" s="161">
        <v>11</v>
      </c>
      <c r="X27" s="162"/>
      <c r="Y27" s="161"/>
      <c r="Z27" s="204"/>
      <c r="AA27" s="181"/>
      <c r="AB27" s="182"/>
      <c r="AC27" s="181"/>
      <c r="AD27" s="182"/>
      <c r="AE27" s="181"/>
      <c r="AF27" s="151">
        <f>L27+P27+V27+X27+AB27+AD27+T27+R27+N27</f>
        <v>1</v>
      </c>
      <c r="AG27" s="263">
        <f>M27+Q27+W27+Y27+Z27+AA27+AC27+U27+S27+O27+AE27</f>
        <v>11</v>
      </c>
      <c r="AH27" s="264">
        <f t="shared" si="2"/>
        <v>12</v>
      </c>
      <c r="AI27" s="204"/>
      <c r="AJ27" s="195"/>
      <c r="AK27" s="204">
        <v>1</v>
      </c>
      <c r="AL27" s="206"/>
      <c r="AM27" s="195">
        <v>1</v>
      </c>
      <c r="AN27" s="204">
        <v>5</v>
      </c>
      <c r="AO27" s="152">
        <f>AM27+AN27</f>
        <v>6</v>
      </c>
    </row>
    <row r="28" spans="2:41" ht="13.5" customHeight="1">
      <c r="B28" s="14"/>
      <c r="C28" s="93" t="s">
        <v>50</v>
      </c>
      <c r="D28" s="144" t="s">
        <v>273</v>
      </c>
      <c r="E28" s="163">
        <v>5</v>
      </c>
      <c r="F28" s="157">
        <v>36</v>
      </c>
      <c r="G28" s="157">
        <v>41</v>
      </c>
      <c r="H28" s="157">
        <v>29</v>
      </c>
      <c r="I28" s="173">
        <f>SUM(F28:H28)</f>
        <v>106</v>
      </c>
      <c r="J28" s="158">
        <v>50</v>
      </c>
      <c r="K28" s="159">
        <v>56</v>
      </c>
      <c r="L28" s="160"/>
      <c r="M28" s="161">
        <v>1</v>
      </c>
      <c r="N28" s="162"/>
      <c r="O28" s="161"/>
      <c r="P28" s="162"/>
      <c r="Q28" s="157"/>
      <c r="R28" s="162"/>
      <c r="S28" s="161"/>
      <c r="T28" s="162"/>
      <c r="U28" s="161"/>
      <c r="V28" s="162"/>
      <c r="W28" s="161">
        <v>7</v>
      </c>
      <c r="X28" s="162"/>
      <c r="Y28" s="161"/>
      <c r="Z28" s="204"/>
      <c r="AA28" s="181"/>
      <c r="AB28" s="182"/>
      <c r="AC28" s="181"/>
      <c r="AD28" s="182"/>
      <c r="AE28" s="181"/>
      <c r="AF28" s="151">
        <f t="shared" si="0"/>
        <v>0</v>
      </c>
      <c r="AG28" s="263">
        <f>M28+Q28+W28+Y28+Z28+AA28+AC28+U28+S28+O28+AE28</f>
        <v>8</v>
      </c>
      <c r="AH28" s="264">
        <f t="shared" si="2"/>
        <v>8</v>
      </c>
      <c r="AI28" s="204">
        <v>0</v>
      </c>
      <c r="AJ28" s="195">
        <v>0</v>
      </c>
      <c r="AK28" s="204">
        <v>6</v>
      </c>
      <c r="AL28" s="206"/>
      <c r="AM28" s="195">
        <v>1</v>
      </c>
      <c r="AN28" s="204"/>
      <c r="AO28" s="152">
        <f>AM28+AN28</f>
        <v>1</v>
      </c>
    </row>
    <row r="29" spans="2:41" s="19" customFormat="1" ht="13.5">
      <c r="B29" s="14"/>
      <c r="C29" s="214"/>
      <c r="D29" s="145" t="s">
        <v>297</v>
      </c>
      <c r="E29" s="163">
        <v>5</v>
      </c>
      <c r="F29" s="157">
        <v>33</v>
      </c>
      <c r="G29" s="157">
        <v>31</v>
      </c>
      <c r="H29" s="157">
        <v>21</v>
      </c>
      <c r="I29" s="173">
        <f>SUM(F29:H29)</f>
        <v>85</v>
      </c>
      <c r="J29" s="158">
        <v>52</v>
      </c>
      <c r="K29" s="159">
        <v>33</v>
      </c>
      <c r="L29" s="160"/>
      <c r="M29" s="178">
        <v>1</v>
      </c>
      <c r="N29" s="162"/>
      <c r="O29" s="178"/>
      <c r="P29" s="162"/>
      <c r="Q29" s="157">
        <v>1</v>
      </c>
      <c r="R29" s="162"/>
      <c r="S29" s="178"/>
      <c r="T29" s="162"/>
      <c r="U29" s="178"/>
      <c r="V29" s="162"/>
      <c r="W29" s="178">
        <v>5</v>
      </c>
      <c r="X29" s="162"/>
      <c r="Y29" s="178"/>
      <c r="Z29" s="204"/>
      <c r="AA29" s="181"/>
      <c r="AB29" s="182"/>
      <c r="AC29" s="181"/>
      <c r="AD29" s="182"/>
      <c r="AE29" s="181">
        <v>2</v>
      </c>
      <c r="AF29" s="151">
        <f t="shared" si="0"/>
        <v>0</v>
      </c>
      <c r="AG29" s="263">
        <f>M29+Q29+W29+Y29+Z29+AA29+AC29+U29+S29+O29+AE29</f>
        <v>9</v>
      </c>
      <c r="AH29" s="263">
        <f>AF29+AG29</f>
        <v>9</v>
      </c>
      <c r="AI29" s="204"/>
      <c r="AJ29" s="271"/>
      <c r="AK29" s="204"/>
      <c r="AL29" s="206"/>
      <c r="AM29" s="271">
        <v>3</v>
      </c>
      <c r="AN29" s="204"/>
      <c r="AO29" s="152">
        <f>AM29+AN29</f>
        <v>3</v>
      </c>
    </row>
    <row r="30" spans="2:41" ht="13.5" customHeight="1" thickBot="1">
      <c r="B30" s="14"/>
      <c r="C30" s="41"/>
      <c r="D30" s="146" t="s">
        <v>30</v>
      </c>
      <c r="E30" s="114">
        <f aca="true" t="shared" si="6" ref="E30:Q30">SUM(E27:E29)</f>
        <v>16</v>
      </c>
      <c r="F30" s="116">
        <f t="shared" si="6"/>
        <v>131</v>
      </c>
      <c r="G30" s="116">
        <f t="shared" si="6"/>
        <v>118</v>
      </c>
      <c r="H30" s="116">
        <f t="shared" si="6"/>
        <v>108</v>
      </c>
      <c r="I30" s="191">
        <f t="shared" si="6"/>
        <v>357</v>
      </c>
      <c r="J30" s="117">
        <f t="shared" si="6"/>
        <v>188</v>
      </c>
      <c r="K30" s="131">
        <f t="shared" si="6"/>
        <v>169</v>
      </c>
      <c r="L30" s="126">
        <f t="shared" si="6"/>
        <v>1</v>
      </c>
      <c r="M30" s="116">
        <f t="shared" si="6"/>
        <v>2</v>
      </c>
      <c r="N30" s="128">
        <f>SUM(N27:N29)</f>
        <v>0</v>
      </c>
      <c r="O30" s="127">
        <f>SUM(O27:O29)</f>
        <v>0</v>
      </c>
      <c r="P30" s="128">
        <f t="shared" si="6"/>
        <v>0</v>
      </c>
      <c r="Q30" s="116">
        <f t="shared" si="6"/>
        <v>1</v>
      </c>
      <c r="R30" s="128">
        <f>SUM(R27:R29)</f>
        <v>0</v>
      </c>
      <c r="S30" s="117">
        <f>SUM(S27:S29)</f>
        <v>0</v>
      </c>
      <c r="T30" s="128">
        <f>SUM(T27:T29)</f>
        <v>0</v>
      </c>
      <c r="U30" s="117">
        <f>SUM(U27:U29)</f>
        <v>0</v>
      </c>
      <c r="V30" s="128">
        <f aca="true" t="shared" si="7" ref="V30:AO30">SUM(V27:V29)</f>
        <v>0</v>
      </c>
      <c r="W30" s="127">
        <f t="shared" si="7"/>
        <v>23</v>
      </c>
      <c r="X30" s="128">
        <f t="shared" si="7"/>
        <v>0</v>
      </c>
      <c r="Y30" s="117">
        <f t="shared" si="7"/>
        <v>0</v>
      </c>
      <c r="Z30" s="269">
        <f t="shared" si="7"/>
        <v>0</v>
      </c>
      <c r="AA30" s="269">
        <f t="shared" si="7"/>
        <v>0</v>
      </c>
      <c r="AB30" s="269">
        <f t="shared" si="7"/>
        <v>0</v>
      </c>
      <c r="AC30" s="250">
        <f t="shared" si="7"/>
        <v>0</v>
      </c>
      <c r="AD30" s="269">
        <f>SUM(AD27:AD29)</f>
        <v>0</v>
      </c>
      <c r="AE30" s="250">
        <f>SUM(AE27:AE29)</f>
        <v>2</v>
      </c>
      <c r="AF30" s="269">
        <f t="shared" si="7"/>
        <v>1</v>
      </c>
      <c r="AG30" s="250">
        <f t="shared" si="7"/>
        <v>28</v>
      </c>
      <c r="AH30" s="269">
        <f t="shared" si="7"/>
        <v>29</v>
      </c>
      <c r="AI30" s="269">
        <f t="shared" si="7"/>
        <v>0</v>
      </c>
      <c r="AJ30" s="269">
        <f t="shared" si="7"/>
        <v>0</v>
      </c>
      <c r="AK30" s="269">
        <f t="shared" si="7"/>
        <v>7</v>
      </c>
      <c r="AL30" s="270">
        <f t="shared" si="7"/>
        <v>0</v>
      </c>
      <c r="AM30" s="269">
        <f t="shared" si="7"/>
        <v>5</v>
      </c>
      <c r="AN30" s="269">
        <f t="shared" si="7"/>
        <v>5</v>
      </c>
      <c r="AO30" s="270">
        <f t="shared" si="7"/>
        <v>10</v>
      </c>
    </row>
    <row r="31" spans="2:41" ht="13.5" customHeight="1" thickBot="1">
      <c r="B31" s="14"/>
      <c r="C31" s="94" t="s">
        <v>51</v>
      </c>
      <c r="D31" s="147" t="s">
        <v>274</v>
      </c>
      <c r="E31" s="184">
        <v>6</v>
      </c>
      <c r="F31" s="176">
        <v>53</v>
      </c>
      <c r="G31" s="176">
        <v>53</v>
      </c>
      <c r="H31" s="176">
        <v>47</v>
      </c>
      <c r="I31" s="191">
        <f aca="true" t="shared" si="8" ref="I31:I38">SUM(F31:H31)</f>
        <v>153</v>
      </c>
      <c r="J31" s="185">
        <v>68</v>
      </c>
      <c r="K31" s="186">
        <v>85</v>
      </c>
      <c r="L31" s="187">
        <v>1</v>
      </c>
      <c r="M31" s="188"/>
      <c r="N31" s="189"/>
      <c r="O31" s="188"/>
      <c r="P31" s="189"/>
      <c r="Q31" s="176"/>
      <c r="R31" s="189"/>
      <c r="S31" s="188"/>
      <c r="T31" s="189"/>
      <c r="U31" s="188"/>
      <c r="V31" s="189"/>
      <c r="W31" s="188">
        <v>10</v>
      </c>
      <c r="X31" s="189"/>
      <c r="Y31" s="188"/>
      <c r="Z31" s="205"/>
      <c r="AA31" s="198"/>
      <c r="AB31" s="199"/>
      <c r="AC31" s="198"/>
      <c r="AD31" s="199"/>
      <c r="AE31" s="198"/>
      <c r="AF31" s="151">
        <f t="shared" si="0"/>
        <v>1</v>
      </c>
      <c r="AG31" s="263">
        <f>M31+Q31+W31+Y31+Z31+AA31+AC31+U31+S31+O31</f>
        <v>10</v>
      </c>
      <c r="AH31" s="154">
        <f aca="true" t="shared" si="9" ref="AH31:AH38">AF31+AG31</f>
        <v>11</v>
      </c>
      <c r="AI31" s="205"/>
      <c r="AJ31" s="202"/>
      <c r="AK31" s="205">
        <v>3</v>
      </c>
      <c r="AL31" s="207">
        <v>1</v>
      </c>
      <c r="AM31" s="202">
        <v>1</v>
      </c>
      <c r="AN31" s="205">
        <v>1</v>
      </c>
      <c r="AO31" s="155">
        <f>AM31+AN31</f>
        <v>2</v>
      </c>
    </row>
    <row r="32" spans="2:41" ht="13.5" customHeight="1">
      <c r="B32" s="14"/>
      <c r="C32" s="229"/>
      <c r="D32" s="230" t="s">
        <v>275</v>
      </c>
      <c r="E32" s="169">
        <v>4</v>
      </c>
      <c r="F32" s="231"/>
      <c r="G32" s="231">
        <v>51</v>
      </c>
      <c r="H32" s="231">
        <v>56</v>
      </c>
      <c r="I32" s="232">
        <f t="shared" si="8"/>
        <v>107</v>
      </c>
      <c r="J32" s="233">
        <v>49</v>
      </c>
      <c r="K32" s="234">
        <v>58</v>
      </c>
      <c r="L32" s="235"/>
      <c r="M32" s="236">
        <v>1</v>
      </c>
      <c r="N32" s="237"/>
      <c r="O32" s="236"/>
      <c r="P32" s="237"/>
      <c r="Q32" s="231"/>
      <c r="R32" s="237"/>
      <c r="S32" s="236"/>
      <c r="T32" s="237"/>
      <c r="U32" s="236"/>
      <c r="V32" s="237">
        <v>1</v>
      </c>
      <c r="W32" s="236">
        <v>4</v>
      </c>
      <c r="X32" s="237"/>
      <c r="Y32" s="236"/>
      <c r="Z32" s="272"/>
      <c r="AA32" s="273"/>
      <c r="AB32" s="274"/>
      <c r="AC32" s="273"/>
      <c r="AD32" s="274"/>
      <c r="AE32" s="273"/>
      <c r="AF32" s="275">
        <f t="shared" si="0"/>
        <v>1</v>
      </c>
      <c r="AG32" s="276">
        <f>M32+Q32+W32+Y32+Z32+AA32+AC32+U32+S32+O32</f>
        <v>5</v>
      </c>
      <c r="AH32" s="277">
        <f t="shared" si="9"/>
        <v>6</v>
      </c>
      <c r="AI32" s="272"/>
      <c r="AJ32" s="278"/>
      <c r="AK32" s="272"/>
      <c r="AL32" s="279"/>
      <c r="AM32" s="278">
        <v>1</v>
      </c>
      <c r="AN32" s="272">
        <v>3</v>
      </c>
      <c r="AO32" s="280">
        <f>AM32+AN32</f>
        <v>4</v>
      </c>
    </row>
    <row r="33" spans="2:41" ht="13.5" customHeight="1">
      <c r="B33" s="14"/>
      <c r="C33" s="10" t="s">
        <v>367</v>
      </c>
      <c r="D33" s="144" t="s">
        <v>353</v>
      </c>
      <c r="E33" s="163">
        <v>2</v>
      </c>
      <c r="F33" s="157"/>
      <c r="G33" s="157">
        <v>11</v>
      </c>
      <c r="H33" s="157">
        <v>20</v>
      </c>
      <c r="I33" s="173">
        <f t="shared" si="8"/>
        <v>31</v>
      </c>
      <c r="J33" s="158">
        <v>13</v>
      </c>
      <c r="K33" s="159">
        <v>18</v>
      </c>
      <c r="L33" s="160"/>
      <c r="M33" s="178"/>
      <c r="N33" s="162"/>
      <c r="O33" s="178"/>
      <c r="P33" s="162"/>
      <c r="Q33" s="157">
        <v>1</v>
      </c>
      <c r="R33" s="162"/>
      <c r="S33" s="178"/>
      <c r="T33" s="162"/>
      <c r="U33" s="178"/>
      <c r="V33" s="162"/>
      <c r="W33" s="178">
        <v>2</v>
      </c>
      <c r="X33" s="162"/>
      <c r="Y33" s="178"/>
      <c r="Z33" s="204"/>
      <c r="AA33" s="181"/>
      <c r="AB33" s="182"/>
      <c r="AC33" s="181"/>
      <c r="AD33" s="182"/>
      <c r="AE33" s="181"/>
      <c r="AF33" s="281">
        <f>L33+P33+V33+X33+AB33+AD33+T33+R33+N33</f>
        <v>0</v>
      </c>
      <c r="AG33" s="263">
        <f>M33+Q33+W33+Y33+Z33+AA33+AC33+U33+S33+O33</f>
        <v>3</v>
      </c>
      <c r="AH33" s="281">
        <f>AF33+AG33</f>
        <v>3</v>
      </c>
      <c r="AI33" s="204"/>
      <c r="AJ33" s="271"/>
      <c r="AK33" s="204">
        <v>2</v>
      </c>
      <c r="AL33" s="206"/>
      <c r="AM33" s="271">
        <v>0</v>
      </c>
      <c r="AN33" s="204">
        <v>0</v>
      </c>
      <c r="AO33" s="152">
        <f>AM33+AN33</f>
        <v>0</v>
      </c>
    </row>
    <row r="34" spans="2:41" ht="13.5" customHeight="1" thickBot="1">
      <c r="B34" s="14"/>
      <c r="C34" s="11"/>
      <c r="D34" s="146" t="s">
        <v>30</v>
      </c>
      <c r="E34" s="114">
        <f>SUM(E32:E33)</f>
        <v>6</v>
      </c>
      <c r="F34" s="116">
        <f aca="true" t="shared" si="10" ref="F34:AO34">SUM(F32:F33)</f>
        <v>0</v>
      </c>
      <c r="G34" s="116">
        <f t="shared" si="10"/>
        <v>62</v>
      </c>
      <c r="H34" s="116">
        <f t="shared" si="10"/>
        <v>76</v>
      </c>
      <c r="I34" s="191">
        <f t="shared" si="10"/>
        <v>138</v>
      </c>
      <c r="J34" s="117">
        <f t="shared" si="10"/>
        <v>62</v>
      </c>
      <c r="K34" s="131">
        <f t="shared" si="10"/>
        <v>76</v>
      </c>
      <c r="L34" s="126">
        <f t="shared" si="10"/>
        <v>0</v>
      </c>
      <c r="M34" s="116">
        <f t="shared" si="10"/>
        <v>1</v>
      </c>
      <c r="N34" s="128">
        <f t="shared" si="10"/>
        <v>0</v>
      </c>
      <c r="O34" s="127">
        <f t="shared" si="10"/>
        <v>0</v>
      </c>
      <c r="P34" s="128">
        <f t="shared" si="10"/>
        <v>0</v>
      </c>
      <c r="Q34" s="116">
        <f t="shared" si="10"/>
        <v>1</v>
      </c>
      <c r="R34" s="128">
        <f t="shared" si="10"/>
        <v>0</v>
      </c>
      <c r="S34" s="117">
        <f t="shared" si="10"/>
        <v>0</v>
      </c>
      <c r="T34" s="128">
        <f t="shared" si="10"/>
        <v>0</v>
      </c>
      <c r="U34" s="117">
        <f t="shared" si="10"/>
        <v>0</v>
      </c>
      <c r="V34" s="128">
        <f t="shared" si="10"/>
        <v>1</v>
      </c>
      <c r="W34" s="127">
        <f t="shared" si="10"/>
        <v>6</v>
      </c>
      <c r="X34" s="128">
        <f t="shared" si="10"/>
        <v>0</v>
      </c>
      <c r="Y34" s="117">
        <f t="shared" si="10"/>
        <v>0</v>
      </c>
      <c r="Z34" s="269">
        <f t="shared" si="10"/>
        <v>0</v>
      </c>
      <c r="AA34" s="269">
        <f t="shared" si="10"/>
        <v>0</v>
      </c>
      <c r="AB34" s="269">
        <f t="shared" si="10"/>
        <v>0</v>
      </c>
      <c r="AC34" s="250">
        <f t="shared" si="10"/>
        <v>0</v>
      </c>
      <c r="AD34" s="269">
        <f t="shared" si="10"/>
        <v>0</v>
      </c>
      <c r="AE34" s="250">
        <f t="shared" si="10"/>
        <v>0</v>
      </c>
      <c r="AF34" s="269">
        <f t="shared" si="10"/>
        <v>1</v>
      </c>
      <c r="AG34" s="250">
        <f t="shared" si="10"/>
        <v>8</v>
      </c>
      <c r="AH34" s="269">
        <f t="shared" si="10"/>
        <v>9</v>
      </c>
      <c r="AI34" s="269">
        <f t="shared" si="10"/>
        <v>0</v>
      </c>
      <c r="AJ34" s="269">
        <f t="shared" si="10"/>
        <v>0</v>
      </c>
      <c r="AK34" s="269">
        <f t="shared" si="10"/>
        <v>2</v>
      </c>
      <c r="AL34" s="270">
        <f t="shared" si="10"/>
        <v>0</v>
      </c>
      <c r="AM34" s="269">
        <f t="shared" si="10"/>
        <v>1</v>
      </c>
      <c r="AN34" s="269">
        <f t="shared" si="10"/>
        <v>3</v>
      </c>
      <c r="AO34" s="270">
        <f t="shared" si="10"/>
        <v>4</v>
      </c>
    </row>
    <row r="35" spans="2:41" ht="13.5" customHeight="1">
      <c r="B35" s="14"/>
      <c r="C35" s="261" t="s">
        <v>139</v>
      </c>
      <c r="D35" s="144" t="s">
        <v>276</v>
      </c>
      <c r="E35" s="163">
        <v>3</v>
      </c>
      <c r="F35" s="157">
        <v>22</v>
      </c>
      <c r="G35" s="157">
        <v>19</v>
      </c>
      <c r="H35" s="157">
        <v>15</v>
      </c>
      <c r="I35" s="173">
        <f t="shared" si="8"/>
        <v>56</v>
      </c>
      <c r="J35" s="158">
        <v>15</v>
      </c>
      <c r="K35" s="159">
        <v>41</v>
      </c>
      <c r="L35" s="160"/>
      <c r="M35" s="161"/>
      <c r="N35" s="162"/>
      <c r="O35" s="161"/>
      <c r="P35" s="162"/>
      <c r="Q35" s="157"/>
      <c r="R35" s="162"/>
      <c r="S35" s="161"/>
      <c r="T35" s="162"/>
      <c r="U35" s="161"/>
      <c r="V35" s="162"/>
      <c r="W35" s="161">
        <v>5</v>
      </c>
      <c r="X35" s="162"/>
      <c r="Y35" s="161"/>
      <c r="Z35" s="204"/>
      <c r="AA35" s="181"/>
      <c r="AB35" s="182"/>
      <c r="AC35" s="181"/>
      <c r="AD35" s="182"/>
      <c r="AE35" s="181">
        <v>1</v>
      </c>
      <c r="AF35" s="151">
        <f t="shared" si="0"/>
        <v>0</v>
      </c>
      <c r="AG35" s="263">
        <f>M35+Q35+W35+Y35+Z35+AA35+AC35+U35+S35+O35+AE35</f>
        <v>6</v>
      </c>
      <c r="AH35" s="151">
        <f t="shared" si="9"/>
        <v>6</v>
      </c>
      <c r="AI35" s="204"/>
      <c r="AJ35" s="195"/>
      <c r="AK35" s="204">
        <v>8</v>
      </c>
      <c r="AL35" s="206"/>
      <c r="AM35" s="195"/>
      <c r="AN35" s="204"/>
      <c r="AO35" s="152">
        <f>AM35+AN35</f>
        <v>0</v>
      </c>
    </row>
    <row r="36" spans="2:41" ht="13.5" customHeight="1">
      <c r="B36" s="89"/>
      <c r="C36" s="253"/>
      <c r="D36" s="144" t="s">
        <v>277</v>
      </c>
      <c r="E36" s="163">
        <v>8</v>
      </c>
      <c r="F36" s="157">
        <v>62</v>
      </c>
      <c r="G36" s="157">
        <v>63</v>
      </c>
      <c r="H36" s="157">
        <v>72</v>
      </c>
      <c r="I36" s="173">
        <f t="shared" si="8"/>
        <v>197</v>
      </c>
      <c r="J36" s="158">
        <v>88</v>
      </c>
      <c r="K36" s="159">
        <v>109</v>
      </c>
      <c r="L36" s="194">
        <v>1</v>
      </c>
      <c r="M36" s="161"/>
      <c r="N36" s="248">
        <v>1</v>
      </c>
      <c r="O36" s="161"/>
      <c r="P36" s="162">
        <v>0</v>
      </c>
      <c r="Q36" s="157">
        <v>0</v>
      </c>
      <c r="R36" s="162"/>
      <c r="S36" s="161"/>
      <c r="T36" s="162"/>
      <c r="U36" s="161"/>
      <c r="V36" s="162"/>
      <c r="W36" s="246">
        <v>11</v>
      </c>
      <c r="X36" s="162"/>
      <c r="Y36" s="161"/>
      <c r="Z36" s="204"/>
      <c r="AA36" s="181"/>
      <c r="AB36" s="182"/>
      <c r="AC36" s="181"/>
      <c r="AD36" s="182"/>
      <c r="AE36" s="181"/>
      <c r="AF36" s="151">
        <f t="shared" si="0"/>
        <v>2</v>
      </c>
      <c r="AG36" s="263">
        <f>M36+Q36+W36+Y36+Z36+AA36+AC36+U36+S36+O36+AE36</f>
        <v>11</v>
      </c>
      <c r="AH36" s="151">
        <f t="shared" si="9"/>
        <v>13</v>
      </c>
      <c r="AI36" s="204"/>
      <c r="AJ36" s="195"/>
      <c r="AK36" s="204">
        <v>1</v>
      </c>
      <c r="AL36" s="206"/>
      <c r="AM36" s="195">
        <v>1</v>
      </c>
      <c r="AN36" s="204"/>
      <c r="AO36" s="152">
        <f>AM36+AN36</f>
        <v>1</v>
      </c>
    </row>
    <row r="37" spans="2:41" ht="13.5" customHeight="1">
      <c r="B37" s="14"/>
      <c r="C37" s="39" t="s">
        <v>145</v>
      </c>
      <c r="D37" s="144" t="s">
        <v>278</v>
      </c>
      <c r="E37" s="163">
        <v>3</v>
      </c>
      <c r="F37" s="157">
        <v>17</v>
      </c>
      <c r="G37" s="157">
        <v>19</v>
      </c>
      <c r="H37" s="157">
        <v>10</v>
      </c>
      <c r="I37" s="173">
        <f t="shared" si="8"/>
        <v>46</v>
      </c>
      <c r="J37" s="158">
        <v>22</v>
      </c>
      <c r="K37" s="159">
        <v>24</v>
      </c>
      <c r="L37" s="160">
        <v>1</v>
      </c>
      <c r="M37" s="161"/>
      <c r="N37" s="162"/>
      <c r="O37" s="161">
        <v>1</v>
      </c>
      <c r="P37" s="162"/>
      <c r="Q37" s="157">
        <v>0</v>
      </c>
      <c r="R37" s="162"/>
      <c r="S37" s="161"/>
      <c r="T37" s="162"/>
      <c r="U37" s="161"/>
      <c r="V37" s="162"/>
      <c r="W37" s="161">
        <v>3</v>
      </c>
      <c r="X37" s="162"/>
      <c r="Y37" s="161"/>
      <c r="Z37" s="204"/>
      <c r="AA37" s="181"/>
      <c r="AB37" s="182"/>
      <c r="AC37" s="181"/>
      <c r="AD37" s="182"/>
      <c r="AE37" s="181"/>
      <c r="AF37" s="151">
        <f t="shared" si="0"/>
        <v>1</v>
      </c>
      <c r="AG37" s="263">
        <f>M37+Q37+W37+Y37+Z37+AA37+AC37+U37+S37+O37+AE37</f>
        <v>4</v>
      </c>
      <c r="AH37" s="151">
        <f t="shared" si="9"/>
        <v>5</v>
      </c>
      <c r="AI37" s="204"/>
      <c r="AJ37" s="195"/>
      <c r="AK37" s="204"/>
      <c r="AL37" s="206">
        <v>1</v>
      </c>
      <c r="AM37" s="195"/>
      <c r="AN37" s="204"/>
      <c r="AO37" s="152">
        <f aca="true" t="shared" si="11" ref="AO37:AO42">AM37+AN37</f>
        <v>0</v>
      </c>
    </row>
    <row r="38" spans="2:41" ht="13.5" customHeight="1">
      <c r="B38" s="14"/>
      <c r="C38" s="253" t="s">
        <v>66</v>
      </c>
      <c r="D38" s="144" t="s">
        <v>279</v>
      </c>
      <c r="E38" s="163">
        <v>10</v>
      </c>
      <c r="F38" s="157">
        <v>40</v>
      </c>
      <c r="G38" s="157">
        <v>72</v>
      </c>
      <c r="H38" s="157">
        <v>120</v>
      </c>
      <c r="I38" s="173">
        <f t="shared" si="8"/>
        <v>232</v>
      </c>
      <c r="J38" s="158">
        <v>130</v>
      </c>
      <c r="K38" s="159">
        <v>102</v>
      </c>
      <c r="L38" s="160">
        <v>1</v>
      </c>
      <c r="M38" s="161"/>
      <c r="N38" s="162">
        <v>1</v>
      </c>
      <c r="O38" s="161"/>
      <c r="P38" s="162">
        <v>0</v>
      </c>
      <c r="Q38" s="157"/>
      <c r="R38" s="162"/>
      <c r="S38" s="161"/>
      <c r="T38" s="162"/>
      <c r="U38" s="161"/>
      <c r="V38" s="162"/>
      <c r="W38" s="161">
        <v>14</v>
      </c>
      <c r="X38" s="162"/>
      <c r="Y38" s="161"/>
      <c r="Z38" s="204"/>
      <c r="AA38" s="181"/>
      <c r="AB38" s="182"/>
      <c r="AC38" s="181"/>
      <c r="AD38" s="182"/>
      <c r="AE38" s="181"/>
      <c r="AF38" s="151">
        <f t="shared" si="0"/>
        <v>2</v>
      </c>
      <c r="AG38" s="263">
        <f>M38+Q38+W38+Y38+Z38+AA38+AC38+U38+S38+O38+AE38</f>
        <v>14</v>
      </c>
      <c r="AH38" s="151">
        <f t="shared" si="9"/>
        <v>16</v>
      </c>
      <c r="AI38" s="204"/>
      <c r="AJ38" s="195"/>
      <c r="AK38" s="204">
        <v>1</v>
      </c>
      <c r="AL38" s="206"/>
      <c r="AM38" s="195">
        <v>2</v>
      </c>
      <c r="AN38" s="204"/>
      <c r="AO38" s="152">
        <f t="shared" si="11"/>
        <v>2</v>
      </c>
    </row>
    <row r="39" spans="2:41" ht="13.5" customHeight="1" thickBot="1">
      <c r="B39" s="14"/>
      <c r="C39" s="262"/>
      <c r="D39" s="146" t="s">
        <v>30</v>
      </c>
      <c r="E39" s="114">
        <f aca="true" t="shared" si="12" ref="E39:Q39">SUM(E35:E38)</f>
        <v>24</v>
      </c>
      <c r="F39" s="116">
        <f t="shared" si="12"/>
        <v>141</v>
      </c>
      <c r="G39" s="116">
        <f t="shared" si="12"/>
        <v>173</v>
      </c>
      <c r="H39" s="116">
        <f t="shared" si="12"/>
        <v>217</v>
      </c>
      <c r="I39" s="191">
        <f t="shared" si="12"/>
        <v>531</v>
      </c>
      <c r="J39" s="117">
        <f t="shared" si="12"/>
        <v>255</v>
      </c>
      <c r="K39" s="117">
        <f t="shared" si="12"/>
        <v>276</v>
      </c>
      <c r="L39" s="126">
        <f t="shared" si="12"/>
        <v>3</v>
      </c>
      <c r="M39" s="117">
        <f t="shared" si="12"/>
        <v>0</v>
      </c>
      <c r="N39" s="247">
        <f>SUM(N35:N38)</f>
        <v>2</v>
      </c>
      <c r="O39" s="117">
        <f>SUM(O35:O38)</f>
        <v>1</v>
      </c>
      <c r="P39" s="128">
        <f t="shared" si="12"/>
        <v>0</v>
      </c>
      <c r="Q39" s="116">
        <f t="shared" si="12"/>
        <v>0</v>
      </c>
      <c r="R39" s="128">
        <f>SUM(R35:R38)</f>
        <v>0</v>
      </c>
      <c r="S39" s="117">
        <f>SUM(S35:S38)</f>
        <v>0</v>
      </c>
      <c r="T39" s="128">
        <f>SUM(T35:T38)</f>
        <v>0</v>
      </c>
      <c r="U39" s="117">
        <f>SUM(U35:U38)</f>
        <v>0</v>
      </c>
      <c r="V39" s="128">
        <f aca="true" t="shared" si="13" ref="V39:AG39">SUM(V35:V38)</f>
        <v>0</v>
      </c>
      <c r="W39" s="245">
        <f t="shared" si="13"/>
        <v>33</v>
      </c>
      <c r="X39" s="128">
        <f t="shared" si="13"/>
        <v>0</v>
      </c>
      <c r="Y39" s="117">
        <f t="shared" si="13"/>
        <v>0</v>
      </c>
      <c r="Z39" s="266">
        <f t="shared" si="13"/>
        <v>0</v>
      </c>
      <c r="AA39" s="266">
        <f t="shared" si="13"/>
        <v>0</v>
      </c>
      <c r="AB39" s="269">
        <f t="shared" si="13"/>
        <v>0</v>
      </c>
      <c r="AC39" s="249">
        <f t="shared" si="13"/>
        <v>0</v>
      </c>
      <c r="AD39" s="269">
        <f>SUM(AD35:AD38)</f>
        <v>0</v>
      </c>
      <c r="AE39" s="249">
        <f>SUM(AE35:AE38)</f>
        <v>1</v>
      </c>
      <c r="AF39" s="154">
        <f t="shared" si="13"/>
        <v>5</v>
      </c>
      <c r="AG39" s="268">
        <f t="shared" si="13"/>
        <v>35</v>
      </c>
      <c r="AH39" s="154">
        <f aca="true" t="shared" si="14" ref="AH39:AO39">SUM(AH35:AH38)</f>
        <v>40</v>
      </c>
      <c r="AI39" s="266">
        <f t="shared" si="14"/>
        <v>0</v>
      </c>
      <c r="AJ39" s="266">
        <f t="shared" si="14"/>
        <v>0</v>
      </c>
      <c r="AK39" s="266">
        <f t="shared" si="14"/>
        <v>10</v>
      </c>
      <c r="AL39" s="270">
        <f t="shared" si="14"/>
        <v>1</v>
      </c>
      <c r="AM39" s="249">
        <f t="shared" si="14"/>
        <v>3</v>
      </c>
      <c r="AN39" s="249">
        <f t="shared" si="14"/>
        <v>0</v>
      </c>
      <c r="AO39" s="155">
        <f t="shared" si="14"/>
        <v>3</v>
      </c>
    </row>
    <row r="40" spans="2:41" ht="13.5" customHeight="1">
      <c r="B40" s="89"/>
      <c r="C40" s="39" t="s">
        <v>153</v>
      </c>
      <c r="D40" s="148" t="s">
        <v>310</v>
      </c>
      <c r="E40" s="163">
        <v>3</v>
      </c>
      <c r="F40" s="157">
        <v>12</v>
      </c>
      <c r="G40" s="157">
        <v>18</v>
      </c>
      <c r="H40" s="157">
        <v>21</v>
      </c>
      <c r="I40" s="173">
        <f>SUM(F40:H40)</f>
        <v>51</v>
      </c>
      <c r="J40" s="158">
        <v>24</v>
      </c>
      <c r="K40" s="159">
        <v>27</v>
      </c>
      <c r="L40" s="160"/>
      <c r="M40" s="246"/>
      <c r="N40" s="162">
        <v>1</v>
      </c>
      <c r="O40" s="161"/>
      <c r="P40" s="162">
        <v>0</v>
      </c>
      <c r="Q40" s="157"/>
      <c r="R40" s="162"/>
      <c r="S40" s="161"/>
      <c r="T40" s="162"/>
      <c r="U40" s="161"/>
      <c r="V40" s="162">
        <v>1</v>
      </c>
      <c r="W40" s="161">
        <v>3</v>
      </c>
      <c r="X40" s="162"/>
      <c r="Y40" s="161"/>
      <c r="Z40" s="204"/>
      <c r="AA40" s="181"/>
      <c r="AB40" s="182"/>
      <c r="AC40" s="181"/>
      <c r="AD40" s="182">
        <v>0</v>
      </c>
      <c r="AE40" s="181">
        <v>3</v>
      </c>
      <c r="AF40" s="151">
        <f t="shared" si="0"/>
        <v>2</v>
      </c>
      <c r="AG40" s="263">
        <f>M40+Q40+W40+Y40+Z40+AA40+AC40+U40+S40+O40+AE40</f>
        <v>6</v>
      </c>
      <c r="AH40" s="151">
        <f>AF40+AG40</f>
        <v>8</v>
      </c>
      <c r="AI40" s="204"/>
      <c r="AJ40" s="195"/>
      <c r="AK40" s="204">
        <v>4</v>
      </c>
      <c r="AL40" s="206"/>
      <c r="AM40" s="195"/>
      <c r="AN40" s="204"/>
      <c r="AO40" s="152">
        <f t="shared" si="11"/>
        <v>0</v>
      </c>
    </row>
    <row r="41" spans="2:41" ht="13.5" customHeight="1">
      <c r="B41" s="14"/>
      <c r="C41" s="259" t="s">
        <v>368</v>
      </c>
      <c r="D41" s="144" t="s">
        <v>280</v>
      </c>
      <c r="E41" s="163">
        <v>3</v>
      </c>
      <c r="F41" s="157">
        <v>9</v>
      </c>
      <c r="G41" s="157">
        <v>6</v>
      </c>
      <c r="H41" s="209">
        <v>5</v>
      </c>
      <c r="I41" s="173">
        <f>SUM(F41:H41)</f>
        <v>20</v>
      </c>
      <c r="J41" s="158">
        <v>13</v>
      </c>
      <c r="K41" s="159">
        <v>7</v>
      </c>
      <c r="L41" s="160">
        <v>1</v>
      </c>
      <c r="M41" s="161"/>
      <c r="N41" s="162"/>
      <c r="O41" s="161"/>
      <c r="P41" s="162"/>
      <c r="Q41" s="157"/>
      <c r="R41" s="162"/>
      <c r="S41" s="161"/>
      <c r="T41" s="162"/>
      <c r="U41" s="161"/>
      <c r="V41" s="162"/>
      <c r="W41" s="161">
        <v>3</v>
      </c>
      <c r="X41" s="162"/>
      <c r="Y41" s="161"/>
      <c r="Z41" s="204"/>
      <c r="AA41" s="181"/>
      <c r="AB41" s="182"/>
      <c r="AC41" s="181"/>
      <c r="AD41" s="182"/>
      <c r="AE41" s="181"/>
      <c r="AF41" s="151">
        <f>L41+P41+V41+X41+AB41+AD41+T41+R41+N41</f>
        <v>1</v>
      </c>
      <c r="AG41" s="263">
        <f>M41+Q41+W41+Y41+Z41+AA41+AC41+U41+S41+O41+AE41</f>
        <v>3</v>
      </c>
      <c r="AH41" s="151">
        <f>AF41+AG41</f>
        <v>4</v>
      </c>
      <c r="AI41" s="204"/>
      <c r="AJ41" s="195"/>
      <c r="AK41" s="204"/>
      <c r="AL41" s="206"/>
      <c r="AM41" s="195"/>
      <c r="AN41" s="204"/>
      <c r="AO41" s="152">
        <f t="shared" si="11"/>
        <v>0</v>
      </c>
    </row>
    <row r="42" spans="2:41" ht="13.5" customHeight="1">
      <c r="B42" s="14"/>
      <c r="C42" s="259"/>
      <c r="D42" s="144" t="s">
        <v>281</v>
      </c>
      <c r="E42" s="163">
        <v>11</v>
      </c>
      <c r="F42" s="157">
        <v>76</v>
      </c>
      <c r="G42" s="157">
        <v>87</v>
      </c>
      <c r="H42" s="157">
        <v>83</v>
      </c>
      <c r="I42" s="173">
        <f>SUM(F42:H42)</f>
        <v>246</v>
      </c>
      <c r="J42" s="158">
        <v>129</v>
      </c>
      <c r="K42" s="159">
        <v>117</v>
      </c>
      <c r="L42" s="160">
        <v>0</v>
      </c>
      <c r="M42" s="161">
        <v>1</v>
      </c>
      <c r="N42" s="162"/>
      <c r="O42" s="161"/>
      <c r="P42" s="162"/>
      <c r="Q42" s="157">
        <v>1</v>
      </c>
      <c r="R42" s="162"/>
      <c r="S42" s="161">
        <v>1</v>
      </c>
      <c r="T42" s="162"/>
      <c r="U42" s="161">
        <v>3</v>
      </c>
      <c r="V42" s="162">
        <v>2</v>
      </c>
      <c r="W42" s="246">
        <v>12</v>
      </c>
      <c r="X42" s="162"/>
      <c r="Y42" s="161"/>
      <c r="Z42" s="204"/>
      <c r="AA42" s="181"/>
      <c r="AB42" s="182"/>
      <c r="AC42" s="181"/>
      <c r="AD42" s="182"/>
      <c r="AE42" s="181"/>
      <c r="AF42" s="151">
        <f t="shared" si="0"/>
        <v>2</v>
      </c>
      <c r="AG42" s="263">
        <f>M42+Q42+W42+Y42+Z42+AA42+AC42+U42+S42+O42+AE42</f>
        <v>18</v>
      </c>
      <c r="AH42" s="151">
        <f>AF42+AG42</f>
        <v>20</v>
      </c>
      <c r="AI42" s="204">
        <v>1</v>
      </c>
      <c r="AJ42" s="195">
        <v>1</v>
      </c>
      <c r="AK42" s="204">
        <v>3</v>
      </c>
      <c r="AL42" s="206"/>
      <c r="AM42" s="195">
        <v>0</v>
      </c>
      <c r="AN42" s="204">
        <v>4</v>
      </c>
      <c r="AO42" s="152">
        <f t="shared" si="11"/>
        <v>4</v>
      </c>
    </row>
    <row r="43" spans="2:41" ht="13.5" customHeight="1" thickBot="1">
      <c r="B43" s="14"/>
      <c r="C43" s="41" t="s">
        <v>315</v>
      </c>
      <c r="D43" s="146" t="s">
        <v>30</v>
      </c>
      <c r="E43" s="114">
        <f aca="true" t="shared" si="15" ref="E43:Q43">SUM(E40:E42)</f>
        <v>17</v>
      </c>
      <c r="F43" s="116">
        <f t="shared" si="15"/>
        <v>97</v>
      </c>
      <c r="G43" s="116">
        <f t="shared" si="15"/>
        <v>111</v>
      </c>
      <c r="H43" s="116">
        <f t="shared" si="15"/>
        <v>109</v>
      </c>
      <c r="I43" s="191">
        <f t="shared" si="15"/>
        <v>317</v>
      </c>
      <c r="J43" s="117">
        <f t="shared" si="15"/>
        <v>166</v>
      </c>
      <c r="K43" s="117">
        <f t="shared" si="15"/>
        <v>151</v>
      </c>
      <c r="L43" s="126">
        <f t="shared" si="15"/>
        <v>1</v>
      </c>
      <c r="M43" s="244">
        <f t="shared" si="15"/>
        <v>1</v>
      </c>
      <c r="N43" s="128">
        <f>SUM(N40:N42)</f>
        <v>1</v>
      </c>
      <c r="O43" s="116">
        <f>SUM(O40:O42)</f>
        <v>0</v>
      </c>
      <c r="P43" s="117">
        <f t="shared" si="15"/>
        <v>0</v>
      </c>
      <c r="Q43" s="116">
        <f t="shared" si="15"/>
        <v>1</v>
      </c>
      <c r="R43" s="128">
        <f>SUM(R40:R42)</f>
        <v>0</v>
      </c>
      <c r="S43" s="116">
        <f>SUM(S40:S42)</f>
        <v>1</v>
      </c>
      <c r="T43" s="128">
        <f>SUM(T40:T42)</f>
        <v>0</v>
      </c>
      <c r="U43" s="116">
        <f>SUM(U40:U42)</f>
        <v>3</v>
      </c>
      <c r="V43" s="128">
        <f>SUM(V40:V42)</f>
        <v>3</v>
      </c>
      <c r="W43" s="245">
        <f aca="true" t="shared" si="16" ref="W43:AL43">SUM(W40:W42)</f>
        <v>18</v>
      </c>
      <c r="X43" s="128">
        <f t="shared" si="16"/>
        <v>0</v>
      </c>
      <c r="Y43" s="116">
        <f t="shared" si="16"/>
        <v>0</v>
      </c>
      <c r="Z43" s="249">
        <f t="shared" si="16"/>
        <v>0</v>
      </c>
      <c r="AA43" s="249">
        <f t="shared" si="16"/>
        <v>0</v>
      </c>
      <c r="AB43" s="250">
        <f t="shared" si="16"/>
        <v>0</v>
      </c>
      <c r="AC43" s="249">
        <f t="shared" si="16"/>
        <v>0</v>
      </c>
      <c r="AD43" s="250">
        <f>SUM(AD40:AD42)</f>
        <v>0</v>
      </c>
      <c r="AE43" s="249">
        <f>SUM(AE40:AE42)</f>
        <v>3</v>
      </c>
      <c r="AF43" s="250">
        <f t="shared" si="16"/>
        <v>5</v>
      </c>
      <c r="AG43" s="249">
        <f t="shared" si="16"/>
        <v>27</v>
      </c>
      <c r="AH43" s="249">
        <f t="shared" si="16"/>
        <v>32</v>
      </c>
      <c r="AI43" s="249">
        <f t="shared" si="16"/>
        <v>1</v>
      </c>
      <c r="AJ43" s="249">
        <f t="shared" si="16"/>
        <v>1</v>
      </c>
      <c r="AK43" s="249">
        <f t="shared" si="16"/>
        <v>7</v>
      </c>
      <c r="AL43" s="154">
        <f t="shared" si="16"/>
        <v>0</v>
      </c>
      <c r="AM43" s="282">
        <f>SUM(AM40:AM42)</f>
        <v>0</v>
      </c>
      <c r="AN43" s="249">
        <f>SUM(AN40:AN42)</f>
        <v>4</v>
      </c>
      <c r="AO43" s="155">
        <f>SUM(AO40:AO42)</f>
        <v>4</v>
      </c>
    </row>
    <row r="44" spans="2:41" ht="13.5" customHeight="1" thickBot="1">
      <c r="B44" s="14"/>
      <c r="C44" s="41" t="s">
        <v>282</v>
      </c>
      <c r="D44" s="146" t="s">
        <v>283</v>
      </c>
      <c r="E44" s="184">
        <v>8</v>
      </c>
      <c r="F44" s="176">
        <v>50</v>
      </c>
      <c r="G44" s="176">
        <v>73</v>
      </c>
      <c r="H44" s="176">
        <v>67</v>
      </c>
      <c r="I44" s="191">
        <f>SUM(F44:H44)</f>
        <v>190</v>
      </c>
      <c r="J44" s="185">
        <v>94</v>
      </c>
      <c r="K44" s="186">
        <v>96</v>
      </c>
      <c r="L44" s="187"/>
      <c r="M44" s="188">
        <v>1</v>
      </c>
      <c r="N44" s="189"/>
      <c r="O44" s="188"/>
      <c r="P44" s="189"/>
      <c r="Q44" s="176"/>
      <c r="R44" s="189"/>
      <c r="S44" s="188"/>
      <c r="T44" s="189"/>
      <c r="U44" s="188"/>
      <c r="V44" s="189"/>
      <c r="W44" s="188">
        <v>12</v>
      </c>
      <c r="X44" s="189"/>
      <c r="Y44" s="188"/>
      <c r="Z44" s="205"/>
      <c r="AA44" s="198"/>
      <c r="AB44" s="199"/>
      <c r="AC44" s="198"/>
      <c r="AD44" s="199"/>
      <c r="AE44" s="198"/>
      <c r="AF44" s="283">
        <f t="shared" si="0"/>
        <v>0</v>
      </c>
      <c r="AG44" s="284">
        <f>M44+Q44+W44+Y44+Z44+AA44+AC44+U44+S44+O44+AE44</f>
        <v>13</v>
      </c>
      <c r="AH44" s="154">
        <f>AF44+AG44</f>
        <v>13</v>
      </c>
      <c r="AI44" s="205"/>
      <c r="AJ44" s="202"/>
      <c r="AK44" s="205">
        <v>10</v>
      </c>
      <c r="AL44" s="207"/>
      <c r="AM44" s="202">
        <v>1</v>
      </c>
      <c r="AN44" s="205">
        <v>2</v>
      </c>
      <c r="AO44" s="155">
        <f>AM44+AN44</f>
        <v>3</v>
      </c>
    </row>
    <row r="45" spans="2:41" ht="13.5" customHeight="1">
      <c r="B45" s="14"/>
      <c r="C45" s="39" t="s">
        <v>170</v>
      </c>
      <c r="D45" s="144" t="s">
        <v>284</v>
      </c>
      <c r="E45" s="163">
        <v>6</v>
      </c>
      <c r="F45" s="157">
        <v>65</v>
      </c>
      <c r="G45" s="157">
        <v>64</v>
      </c>
      <c r="H45" s="157">
        <v>69</v>
      </c>
      <c r="I45" s="173">
        <f>SUM(F45:H45)</f>
        <v>198</v>
      </c>
      <c r="J45" s="158">
        <v>97</v>
      </c>
      <c r="K45" s="159">
        <v>101</v>
      </c>
      <c r="L45" s="160">
        <v>1</v>
      </c>
      <c r="M45" s="161"/>
      <c r="N45" s="162"/>
      <c r="O45" s="161"/>
      <c r="P45" s="162"/>
      <c r="Q45" s="157"/>
      <c r="R45" s="162"/>
      <c r="S45" s="161">
        <v>1</v>
      </c>
      <c r="T45" s="162"/>
      <c r="U45" s="161"/>
      <c r="V45" s="162"/>
      <c r="W45" s="161">
        <v>9</v>
      </c>
      <c r="X45" s="162"/>
      <c r="Y45" s="161"/>
      <c r="Z45" s="204"/>
      <c r="AA45" s="181"/>
      <c r="AB45" s="182"/>
      <c r="AC45" s="181"/>
      <c r="AD45" s="182"/>
      <c r="AE45" s="181"/>
      <c r="AF45" s="151">
        <f t="shared" si="0"/>
        <v>1</v>
      </c>
      <c r="AG45" s="263">
        <f>M45+Q45+W45+Y45+Z45+AA45+AC45+U45+S45+O45</f>
        <v>10</v>
      </c>
      <c r="AH45" s="151">
        <f>AF45+AG45</f>
        <v>11</v>
      </c>
      <c r="AI45" s="204"/>
      <c r="AJ45" s="195"/>
      <c r="AK45" s="204">
        <v>0</v>
      </c>
      <c r="AL45" s="206"/>
      <c r="AM45" s="195"/>
      <c r="AN45" s="204"/>
      <c r="AO45" s="152">
        <f>AM45+AN45</f>
        <v>0</v>
      </c>
    </row>
    <row r="46" spans="2:41" ht="13.5" customHeight="1">
      <c r="B46" s="14"/>
      <c r="C46" s="253" t="s">
        <v>174</v>
      </c>
      <c r="D46" s="148" t="s">
        <v>285</v>
      </c>
      <c r="E46" s="163">
        <v>7</v>
      </c>
      <c r="F46" s="157">
        <v>80</v>
      </c>
      <c r="G46" s="157">
        <v>85</v>
      </c>
      <c r="H46" s="157">
        <v>86</v>
      </c>
      <c r="I46" s="173">
        <f>SUM(F46:H46)</f>
        <v>251</v>
      </c>
      <c r="J46" s="158">
        <v>134</v>
      </c>
      <c r="K46" s="159">
        <v>117</v>
      </c>
      <c r="L46" s="160"/>
      <c r="M46" s="161">
        <v>1</v>
      </c>
      <c r="N46" s="162"/>
      <c r="O46" s="161"/>
      <c r="P46" s="162"/>
      <c r="Q46" s="157"/>
      <c r="R46" s="162"/>
      <c r="S46" s="161"/>
      <c r="T46" s="162"/>
      <c r="U46" s="161"/>
      <c r="V46" s="162">
        <v>1</v>
      </c>
      <c r="W46" s="246">
        <v>11</v>
      </c>
      <c r="X46" s="162"/>
      <c r="Y46" s="161"/>
      <c r="Z46" s="204"/>
      <c r="AA46" s="181"/>
      <c r="AB46" s="182"/>
      <c r="AC46" s="181"/>
      <c r="AD46" s="182"/>
      <c r="AE46" s="181"/>
      <c r="AF46" s="151">
        <f t="shared" si="0"/>
        <v>1</v>
      </c>
      <c r="AG46" s="263">
        <f>M46+Q46+W46+Y46+Z46+AA46+AC46+U46+S46+O46</f>
        <v>12</v>
      </c>
      <c r="AH46" s="151">
        <f>AF46+AG46</f>
        <v>13</v>
      </c>
      <c r="AI46" s="204"/>
      <c r="AJ46" s="195"/>
      <c r="AK46" s="204">
        <v>3</v>
      </c>
      <c r="AL46" s="206"/>
      <c r="AM46" s="195"/>
      <c r="AN46" s="204">
        <v>4</v>
      </c>
      <c r="AO46" s="152">
        <f>AM46+AN46</f>
        <v>4</v>
      </c>
    </row>
    <row r="47" spans="2:41" ht="13.5" customHeight="1">
      <c r="B47" s="14"/>
      <c r="C47" s="253"/>
      <c r="D47" s="144" t="s">
        <v>286</v>
      </c>
      <c r="E47" s="163">
        <v>7</v>
      </c>
      <c r="F47" s="157">
        <v>56</v>
      </c>
      <c r="G47" s="157">
        <v>68</v>
      </c>
      <c r="H47" s="157">
        <v>72</v>
      </c>
      <c r="I47" s="173">
        <f>SUM(F47:H47)</f>
        <v>196</v>
      </c>
      <c r="J47" s="158">
        <v>99</v>
      </c>
      <c r="K47" s="159">
        <v>97</v>
      </c>
      <c r="L47" s="160"/>
      <c r="M47" s="161">
        <v>1</v>
      </c>
      <c r="N47" s="162"/>
      <c r="O47" s="161"/>
      <c r="P47" s="162"/>
      <c r="Q47" s="157">
        <v>0</v>
      </c>
      <c r="R47" s="162"/>
      <c r="S47" s="161">
        <v>1</v>
      </c>
      <c r="T47" s="162"/>
      <c r="U47" s="161"/>
      <c r="V47" s="162"/>
      <c r="W47" s="161">
        <v>7</v>
      </c>
      <c r="X47" s="162"/>
      <c r="Y47" s="161"/>
      <c r="Z47" s="204"/>
      <c r="AA47" s="181"/>
      <c r="AB47" s="182"/>
      <c r="AC47" s="181"/>
      <c r="AD47" s="182"/>
      <c r="AE47" s="181"/>
      <c r="AF47" s="151">
        <f t="shared" si="0"/>
        <v>0</v>
      </c>
      <c r="AG47" s="263">
        <f>M47+Q47+W47+Y47+Z47+AA47+AC47+U47+S47+O47</f>
        <v>9</v>
      </c>
      <c r="AH47" s="151">
        <f>AF47+AG47</f>
        <v>9</v>
      </c>
      <c r="AI47" s="204"/>
      <c r="AJ47" s="195"/>
      <c r="AK47" s="204">
        <v>2</v>
      </c>
      <c r="AL47" s="206">
        <v>0</v>
      </c>
      <c r="AM47" s="195">
        <v>2</v>
      </c>
      <c r="AN47" s="204">
        <v>1</v>
      </c>
      <c r="AO47" s="152">
        <f>AM47+AN47</f>
        <v>3</v>
      </c>
    </row>
    <row r="48" spans="2:41" ht="14.25" thickBot="1">
      <c r="B48" s="13" t="s">
        <v>34</v>
      </c>
      <c r="C48" s="243" t="s">
        <v>315</v>
      </c>
      <c r="D48" s="146" t="s">
        <v>30</v>
      </c>
      <c r="E48" s="114">
        <f aca="true" t="shared" si="17" ref="E48:Q48">SUM(E45:E47)</f>
        <v>20</v>
      </c>
      <c r="F48" s="116">
        <f t="shared" si="17"/>
        <v>201</v>
      </c>
      <c r="G48" s="116">
        <f t="shared" si="17"/>
        <v>217</v>
      </c>
      <c r="H48" s="116">
        <f t="shared" si="17"/>
        <v>227</v>
      </c>
      <c r="I48" s="191">
        <f t="shared" si="17"/>
        <v>645</v>
      </c>
      <c r="J48" s="117">
        <f t="shared" si="17"/>
        <v>330</v>
      </c>
      <c r="K48" s="118">
        <f t="shared" si="17"/>
        <v>315</v>
      </c>
      <c r="L48" s="117">
        <f t="shared" si="17"/>
        <v>1</v>
      </c>
      <c r="M48" s="116">
        <f t="shared" si="17"/>
        <v>2</v>
      </c>
      <c r="N48" s="117">
        <f>SUM(N45:N47)</f>
        <v>0</v>
      </c>
      <c r="O48" s="116">
        <f>SUM(O45:O47)</f>
        <v>0</v>
      </c>
      <c r="P48" s="127">
        <f t="shared" si="17"/>
        <v>0</v>
      </c>
      <c r="Q48" s="131">
        <f t="shared" si="17"/>
        <v>0</v>
      </c>
      <c r="R48" s="117">
        <f aca="true" t="shared" si="18" ref="R48:W48">SUM(R45:R47)</f>
        <v>0</v>
      </c>
      <c r="S48" s="116">
        <f t="shared" si="18"/>
        <v>2</v>
      </c>
      <c r="T48" s="117">
        <f t="shared" si="18"/>
        <v>0</v>
      </c>
      <c r="U48" s="116">
        <f t="shared" si="18"/>
        <v>0</v>
      </c>
      <c r="V48" s="128">
        <f t="shared" si="18"/>
        <v>1</v>
      </c>
      <c r="W48" s="244">
        <f t="shared" si="18"/>
        <v>27</v>
      </c>
      <c r="X48" s="117">
        <f aca="true" t="shared" si="19" ref="X48:AL48">SUM(X45:X47)</f>
        <v>0</v>
      </c>
      <c r="Y48" s="116">
        <f t="shared" si="19"/>
        <v>0</v>
      </c>
      <c r="Z48" s="249">
        <f t="shared" si="19"/>
        <v>0</v>
      </c>
      <c r="AA48" s="249">
        <f t="shared" si="19"/>
        <v>0</v>
      </c>
      <c r="AB48" s="250">
        <f t="shared" si="19"/>
        <v>0</v>
      </c>
      <c r="AC48" s="249">
        <f t="shared" si="19"/>
        <v>0</v>
      </c>
      <c r="AD48" s="250">
        <f>SUM(AD45:AD47)</f>
        <v>0</v>
      </c>
      <c r="AE48" s="249">
        <f>SUM(AE45:AE47)</f>
        <v>0</v>
      </c>
      <c r="AF48" s="250">
        <f t="shared" si="19"/>
        <v>2</v>
      </c>
      <c r="AG48" s="249">
        <f t="shared" si="19"/>
        <v>31</v>
      </c>
      <c r="AH48" s="249">
        <f t="shared" si="19"/>
        <v>33</v>
      </c>
      <c r="AI48" s="249">
        <f t="shared" si="19"/>
        <v>0</v>
      </c>
      <c r="AJ48" s="249">
        <f t="shared" si="19"/>
        <v>0</v>
      </c>
      <c r="AK48" s="249">
        <f t="shared" si="19"/>
        <v>5</v>
      </c>
      <c r="AL48" s="155">
        <f t="shared" si="19"/>
        <v>0</v>
      </c>
      <c r="AM48" s="249">
        <f>SUM(AM45:AM47)</f>
        <v>2</v>
      </c>
      <c r="AN48" s="249">
        <f>SUM(AN45:AN47)</f>
        <v>5</v>
      </c>
      <c r="AO48" s="155">
        <f>SUM(AO45:AO47)</f>
        <v>7</v>
      </c>
    </row>
    <row r="49" spans="2:41" ht="13.5">
      <c r="B49" s="14"/>
      <c r="C49" s="39" t="s">
        <v>180</v>
      </c>
      <c r="D49" s="144" t="s">
        <v>287</v>
      </c>
      <c r="E49" s="163">
        <v>7</v>
      </c>
      <c r="F49" s="157">
        <v>61</v>
      </c>
      <c r="G49" s="157">
        <v>77</v>
      </c>
      <c r="H49" s="157">
        <v>59</v>
      </c>
      <c r="I49" s="173">
        <f>SUM(F49:H49)</f>
        <v>197</v>
      </c>
      <c r="J49" s="158">
        <v>99</v>
      </c>
      <c r="K49" s="159">
        <v>98</v>
      </c>
      <c r="L49" s="160"/>
      <c r="M49" s="161">
        <v>1</v>
      </c>
      <c r="N49" s="162"/>
      <c r="O49" s="161"/>
      <c r="P49" s="162"/>
      <c r="Q49" s="157"/>
      <c r="R49" s="162"/>
      <c r="S49" s="161"/>
      <c r="T49" s="162"/>
      <c r="U49" s="161"/>
      <c r="V49" s="162"/>
      <c r="W49" s="161">
        <v>10</v>
      </c>
      <c r="X49" s="162"/>
      <c r="Y49" s="161"/>
      <c r="Z49" s="204"/>
      <c r="AA49" s="181"/>
      <c r="AB49" s="182"/>
      <c r="AC49" s="181"/>
      <c r="AD49" s="182"/>
      <c r="AE49" s="181"/>
      <c r="AF49" s="151">
        <f t="shared" si="0"/>
        <v>0</v>
      </c>
      <c r="AG49" s="263">
        <f>M49+Q49+W49+Y49+Z49+AA49+AC49+U49+S49+O49</f>
        <v>11</v>
      </c>
      <c r="AH49" s="151">
        <f>AF49+AG49</f>
        <v>11</v>
      </c>
      <c r="AI49" s="204"/>
      <c r="AJ49" s="195"/>
      <c r="AK49" s="204">
        <v>8</v>
      </c>
      <c r="AL49" s="206">
        <v>10</v>
      </c>
      <c r="AM49" s="195"/>
      <c r="AN49" s="204">
        <v>4</v>
      </c>
      <c r="AO49" s="152">
        <f>AM49+AN49</f>
        <v>4</v>
      </c>
    </row>
    <row r="50" spans="2:41" ht="13.5">
      <c r="B50" s="14"/>
      <c r="C50" s="39" t="s">
        <v>184</v>
      </c>
      <c r="D50" s="144" t="s">
        <v>288</v>
      </c>
      <c r="E50" s="163">
        <v>10</v>
      </c>
      <c r="F50" s="157">
        <v>83</v>
      </c>
      <c r="G50" s="157">
        <v>85</v>
      </c>
      <c r="H50" s="157">
        <v>95</v>
      </c>
      <c r="I50" s="173">
        <f>SUM(F50:H50)</f>
        <v>263</v>
      </c>
      <c r="J50" s="158">
        <v>121</v>
      </c>
      <c r="K50" s="159">
        <v>142</v>
      </c>
      <c r="L50" s="160"/>
      <c r="M50" s="161">
        <v>1</v>
      </c>
      <c r="N50" s="162"/>
      <c r="O50" s="161"/>
      <c r="P50" s="162"/>
      <c r="Q50" s="157"/>
      <c r="R50" s="162"/>
      <c r="S50" s="161"/>
      <c r="T50" s="162"/>
      <c r="U50" s="161"/>
      <c r="V50" s="162"/>
      <c r="W50" s="161">
        <v>13</v>
      </c>
      <c r="X50" s="162"/>
      <c r="Y50" s="161"/>
      <c r="Z50" s="204"/>
      <c r="AA50" s="181"/>
      <c r="AB50" s="182"/>
      <c r="AC50" s="181"/>
      <c r="AD50" s="182"/>
      <c r="AE50" s="181">
        <v>0</v>
      </c>
      <c r="AF50" s="151">
        <f t="shared" si="0"/>
        <v>0</v>
      </c>
      <c r="AG50" s="263">
        <f>M50+Q50+W50+Y50+Z50+AA50+AC50+U50+S50+O50</f>
        <v>14</v>
      </c>
      <c r="AH50" s="151">
        <f>AF50+AG50</f>
        <v>14</v>
      </c>
      <c r="AI50" s="204"/>
      <c r="AJ50" s="195"/>
      <c r="AK50" s="204">
        <v>5</v>
      </c>
      <c r="AL50" s="206"/>
      <c r="AM50" s="195">
        <v>1</v>
      </c>
      <c r="AN50" s="204"/>
      <c r="AO50" s="152">
        <f>AM50+AN50</f>
        <v>1</v>
      </c>
    </row>
    <row r="51" spans="2:41" ht="14.25" thickBot="1">
      <c r="B51" s="14"/>
      <c r="C51" s="41" t="s">
        <v>66</v>
      </c>
      <c r="D51" s="146" t="s">
        <v>30</v>
      </c>
      <c r="E51" s="114">
        <f aca="true" t="shared" si="20" ref="E51:Q51">SUM(E49:E50)</f>
        <v>17</v>
      </c>
      <c r="F51" s="116">
        <f t="shared" si="20"/>
        <v>144</v>
      </c>
      <c r="G51" s="116">
        <f t="shared" si="20"/>
        <v>162</v>
      </c>
      <c r="H51" s="116">
        <f t="shared" si="20"/>
        <v>154</v>
      </c>
      <c r="I51" s="191">
        <f t="shared" si="20"/>
        <v>460</v>
      </c>
      <c r="J51" s="117">
        <f t="shared" si="20"/>
        <v>220</v>
      </c>
      <c r="K51" s="117">
        <f t="shared" si="20"/>
        <v>240</v>
      </c>
      <c r="L51" s="126">
        <f t="shared" si="20"/>
        <v>0</v>
      </c>
      <c r="M51" s="116">
        <f t="shared" si="20"/>
        <v>2</v>
      </c>
      <c r="N51" s="128">
        <f>SUM(N49:N50)</f>
        <v>0</v>
      </c>
      <c r="O51" s="116">
        <f>SUM(O49:O50)</f>
        <v>0</v>
      </c>
      <c r="P51" s="117">
        <f t="shared" si="20"/>
        <v>0</v>
      </c>
      <c r="Q51" s="116">
        <f t="shared" si="20"/>
        <v>0</v>
      </c>
      <c r="R51" s="128">
        <f>SUM(R49:R50)</f>
        <v>0</v>
      </c>
      <c r="S51" s="116">
        <f>SUM(S49:S50)</f>
        <v>0</v>
      </c>
      <c r="T51" s="128">
        <f>SUM(T49:T50)</f>
        <v>0</v>
      </c>
      <c r="U51" s="116">
        <f>SUM(U49:U50)</f>
        <v>0</v>
      </c>
      <c r="V51" s="128">
        <f>SUM(V49:V50)</f>
        <v>0</v>
      </c>
      <c r="W51" s="250">
        <f aca="true" t="shared" si="21" ref="W51:AL51">SUM(W49:W50)</f>
        <v>23</v>
      </c>
      <c r="X51" s="128">
        <f t="shared" si="21"/>
        <v>0</v>
      </c>
      <c r="Y51" s="116">
        <f t="shared" si="21"/>
        <v>0</v>
      </c>
      <c r="Z51" s="249">
        <f t="shared" si="21"/>
        <v>0</v>
      </c>
      <c r="AA51" s="249">
        <f t="shared" si="21"/>
        <v>0</v>
      </c>
      <c r="AB51" s="250">
        <f t="shared" si="21"/>
        <v>0</v>
      </c>
      <c r="AC51" s="249">
        <f t="shared" si="21"/>
        <v>0</v>
      </c>
      <c r="AD51" s="250">
        <f>SUM(AD49:AD50)</f>
        <v>0</v>
      </c>
      <c r="AE51" s="249">
        <f>SUM(AE49:AE50)</f>
        <v>0</v>
      </c>
      <c r="AF51" s="250">
        <f t="shared" si="21"/>
        <v>0</v>
      </c>
      <c r="AG51" s="249">
        <f t="shared" si="21"/>
        <v>25</v>
      </c>
      <c r="AH51" s="249">
        <f t="shared" si="21"/>
        <v>25</v>
      </c>
      <c r="AI51" s="249">
        <f t="shared" si="21"/>
        <v>0</v>
      </c>
      <c r="AJ51" s="249">
        <f t="shared" si="21"/>
        <v>0</v>
      </c>
      <c r="AK51" s="249">
        <f t="shared" si="21"/>
        <v>13</v>
      </c>
      <c r="AL51" s="155">
        <f t="shared" si="21"/>
        <v>10</v>
      </c>
      <c r="AM51" s="154">
        <f>SUM(AM49:AM50)</f>
        <v>1</v>
      </c>
      <c r="AN51" s="266">
        <f>SUM(AN49:AN50)</f>
        <v>4</v>
      </c>
      <c r="AO51" s="270">
        <f>SUM(AO49:AO50)</f>
        <v>5</v>
      </c>
    </row>
    <row r="52" spans="2:43" ht="14.25" thickBot="1">
      <c r="B52" s="14"/>
      <c r="C52" s="41" t="s">
        <v>289</v>
      </c>
      <c r="D52" s="146" t="s">
        <v>290</v>
      </c>
      <c r="E52" s="184">
        <v>10</v>
      </c>
      <c r="F52" s="176">
        <v>72</v>
      </c>
      <c r="G52" s="176">
        <v>103</v>
      </c>
      <c r="H52" s="176">
        <v>90</v>
      </c>
      <c r="I52" s="191">
        <f>SUM(F52:H52)</f>
        <v>265</v>
      </c>
      <c r="J52" s="185">
        <v>128</v>
      </c>
      <c r="K52" s="186">
        <v>137</v>
      </c>
      <c r="L52" s="187"/>
      <c r="M52" s="188"/>
      <c r="N52" s="189"/>
      <c r="O52" s="188">
        <v>1</v>
      </c>
      <c r="P52" s="189"/>
      <c r="Q52" s="176">
        <v>0</v>
      </c>
      <c r="R52" s="189"/>
      <c r="S52" s="188"/>
      <c r="T52" s="189"/>
      <c r="U52" s="188"/>
      <c r="V52" s="189"/>
      <c r="W52" s="188">
        <v>11</v>
      </c>
      <c r="X52" s="189"/>
      <c r="Y52" s="188"/>
      <c r="Z52" s="205"/>
      <c r="AA52" s="198"/>
      <c r="AB52" s="199"/>
      <c r="AC52" s="198"/>
      <c r="AD52" s="199"/>
      <c r="AE52" s="198"/>
      <c r="AF52" s="154">
        <f>L52+P52+V52+X52+AB52+AD52</f>
        <v>0</v>
      </c>
      <c r="AG52" s="284">
        <f>M52+Q52+W52+Y52+Z52+AA52+AC52+U52+S52+O52</f>
        <v>12</v>
      </c>
      <c r="AH52" s="154">
        <f>AF52+AG52</f>
        <v>12</v>
      </c>
      <c r="AI52" s="205"/>
      <c r="AJ52" s="202">
        <v>0</v>
      </c>
      <c r="AK52" s="205">
        <v>2</v>
      </c>
      <c r="AL52" s="207">
        <v>1</v>
      </c>
      <c r="AM52" s="202">
        <v>1</v>
      </c>
      <c r="AN52" s="205"/>
      <c r="AO52" s="155">
        <f>AM52+AN52</f>
        <v>1</v>
      </c>
      <c r="AQ52" s="19"/>
    </row>
    <row r="53" spans="2:41" ht="13.5">
      <c r="B53" s="14"/>
      <c r="C53" s="39" t="s">
        <v>192</v>
      </c>
      <c r="D53" s="144" t="s">
        <v>291</v>
      </c>
      <c r="E53" s="163">
        <v>10</v>
      </c>
      <c r="F53" s="157">
        <v>86</v>
      </c>
      <c r="G53" s="157">
        <v>78</v>
      </c>
      <c r="H53" s="157">
        <v>87</v>
      </c>
      <c r="I53" s="173">
        <f>SUM(F53:H53)</f>
        <v>251</v>
      </c>
      <c r="J53" s="158">
        <v>127</v>
      </c>
      <c r="K53" s="159">
        <v>124</v>
      </c>
      <c r="L53" s="160">
        <v>1</v>
      </c>
      <c r="M53" s="161"/>
      <c r="N53" s="162"/>
      <c r="O53" s="161"/>
      <c r="P53" s="162"/>
      <c r="Q53" s="157"/>
      <c r="R53" s="162"/>
      <c r="S53" s="161"/>
      <c r="T53" s="162"/>
      <c r="U53" s="161"/>
      <c r="V53" s="162">
        <v>1</v>
      </c>
      <c r="W53" s="161">
        <v>12</v>
      </c>
      <c r="X53" s="162"/>
      <c r="Y53" s="161"/>
      <c r="Z53" s="204"/>
      <c r="AA53" s="181"/>
      <c r="AB53" s="182"/>
      <c r="AC53" s="181"/>
      <c r="AD53" s="182"/>
      <c r="AE53" s="181"/>
      <c r="AF53" s="151">
        <f>L53+P53+V53+X53+AB53+AD53+T53+R53+N53</f>
        <v>2</v>
      </c>
      <c r="AG53" s="263">
        <f>M53+Q53+W53+Y53+Z53+AA53+AC53+U53+S53+O53</f>
        <v>12</v>
      </c>
      <c r="AH53" s="151">
        <f>AF53+AG53</f>
        <v>14</v>
      </c>
      <c r="AI53" s="204"/>
      <c r="AJ53" s="195"/>
      <c r="AK53" s="204">
        <v>1</v>
      </c>
      <c r="AL53" s="206"/>
      <c r="AM53" s="195">
        <v>1</v>
      </c>
      <c r="AN53" s="204"/>
      <c r="AO53" s="152">
        <f>AM53+AN53</f>
        <v>1</v>
      </c>
    </row>
    <row r="54" spans="2:41" ht="13.5">
      <c r="B54" s="14"/>
      <c r="C54" s="39" t="s">
        <v>193</v>
      </c>
      <c r="D54" s="144" t="s">
        <v>292</v>
      </c>
      <c r="E54" s="163">
        <v>6</v>
      </c>
      <c r="F54" s="157">
        <v>45</v>
      </c>
      <c r="G54" s="157">
        <v>53</v>
      </c>
      <c r="H54" s="157">
        <v>53</v>
      </c>
      <c r="I54" s="173">
        <f>SUM(F54:H54)</f>
        <v>151</v>
      </c>
      <c r="J54" s="158">
        <v>91</v>
      </c>
      <c r="K54" s="159">
        <v>60</v>
      </c>
      <c r="L54" s="160">
        <v>1</v>
      </c>
      <c r="M54" s="161"/>
      <c r="N54" s="162"/>
      <c r="O54" s="161"/>
      <c r="P54" s="162"/>
      <c r="Q54" s="157">
        <v>0</v>
      </c>
      <c r="R54" s="162"/>
      <c r="S54" s="161">
        <v>1</v>
      </c>
      <c r="T54" s="162"/>
      <c r="U54" s="161"/>
      <c r="V54" s="162"/>
      <c r="W54" s="161">
        <v>14</v>
      </c>
      <c r="X54" s="162"/>
      <c r="Y54" s="161"/>
      <c r="Z54" s="204"/>
      <c r="AA54" s="181"/>
      <c r="AB54" s="182"/>
      <c r="AC54" s="181"/>
      <c r="AD54" s="182"/>
      <c r="AE54" s="181"/>
      <c r="AF54" s="151">
        <f>L54+P54+V54+X54+AB54+AD54+T54+R54+N54</f>
        <v>1</v>
      </c>
      <c r="AG54" s="263">
        <f>M54+Q54+W54+Y54+Z54+AA54+AC54+U54+S54+O54</f>
        <v>15</v>
      </c>
      <c r="AH54" s="151">
        <f>AF54+AG54</f>
        <v>16</v>
      </c>
      <c r="AI54" s="204">
        <v>1</v>
      </c>
      <c r="AJ54" s="195"/>
      <c r="AK54" s="204"/>
      <c r="AL54" s="206">
        <v>1</v>
      </c>
      <c r="AM54" s="195">
        <v>1</v>
      </c>
      <c r="AN54" s="204"/>
      <c r="AO54" s="152">
        <f>AM54+AN54</f>
        <v>1</v>
      </c>
    </row>
    <row r="55" spans="2:41" ht="14.25" thickBot="1">
      <c r="B55" s="89"/>
      <c r="C55" s="41" t="s">
        <v>67</v>
      </c>
      <c r="D55" s="146" t="s">
        <v>30</v>
      </c>
      <c r="E55" s="190">
        <f aca="true" t="shared" si="22" ref="E55:Q55">SUM(E53:E54)</f>
        <v>16</v>
      </c>
      <c r="F55" s="191">
        <f t="shared" si="22"/>
        <v>131</v>
      </c>
      <c r="G55" s="191">
        <f t="shared" si="22"/>
        <v>131</v>
      </c>
      <c r="H55" s="191">
        <f t="shared" si="22"/>
        <v>140</v>
      </c>
      <c r="I55" s="191">
        <f t="shared" si="22"/>
        <v>402</v>
      </c>
      <c r="J55" s="192">
        <f t="shared" si="22"/>
        <v>218</v>
      </c>
      <c r="K55" s="191">
        <f t="shared" si="22"/>
        <v>184</v>
      </c>
      <c r="L55" s="193">
        <f t="shared" si="22"/>
        <v>2</v>
      </c>
      <c r="M55" s="191">
        <f t="shared" si="22"/>
        <v>0</v>
      </c>
      <c r="N55" s="128">
        <f>SUM(N53:N54)</f>
        <v>0</v>
      </c>
      <c r="O55" s="116">
        <f>SUM(O53:O54)</f>
        <v>0</v>
      </c>
      <c r="P55" s="192">
        <f t="shared" si="22"/>
        <v>0</v>
      </c>
      <c r="Q55" s="191">
        <f t="shared" si="22"/>
        <v>0</v>
      </c>
      <c r="R55" s="128">
        <f>SUM(R53:R54)</f>
        <v>0</v>
      </c>
      <c r="S55" s="116">
        <f>SUM(S53:S54)</f>
        <v>1</v>
      </c>
      <c r="T55" s="128">
        <f>SUM(T53:T54)</f>
        <v>0</v>
      </c>
      <c r="U55" s="116">
        <f>SUM(U53:U54)</f>
        <v>0</v>
      </c>
      <c r="V55" s="128">
        <f aca="true" t="shared" si="23" ref="V55:AC55">SUM(V53:V54)</f>
        <v>1</v>
      </c>
      <c r="W55" s="250">
        <f t="shared" si="23"/>
        <v>26</v>
      </c>
      <c r="X55" s="128">
        <f t="shared" si="23"/>
        <v>0</v>
      </c>
      <c r="Y55" s="116">
        <f t="shared" si="23"/>
        <v>0</v>
      </c>
      <c r="Z55" s="249">
        <f t="shared" si="23"/>
        <v>0</v>
      </c>
      <c r="AA55" s="249">
        <f t="shared" si="23"/>
        <v>0</v>
      </c>
      <c r="AB55" s="250">
        <f t="shared" si="23"/>
        <v>0</v>
      </c>
      <c r="AC55" s="249">
        <f t="shared" si="23"/>
        <v>0</v>
      </c>
      <c r="AD55" s="250">
        <f>SUM(AD53:AD54)</f>
        <v>0</v>
      </c>
      <c r="AE55" s="249">
        <f>SUM(AE53:AE54)</f>
        <v>0</v>
      </c>
      <c r="AF55" s="250">
        <f>SUM(AF53:AF54)</f>
        <v>3</v>
      </c>
      <c r="AG55" s="249">
        <f aca="true" t="shared" si="24" ref="AG55:AL55">SUM(AG53:AG54)</f>
        <v>27</v>
      </c>
      <c r="AH55" s="249">
        <f t="shared" si="24"/>
        <v>30</v>
      </c>
      <c r="AI55" s="249">
        <f t="shared" si="24"/>
        <v>1</v>
      </c>
      <c r="AJ55" s="249">
        <f t="shared" si="24"/>
        <v>0</v>
      </c>
      <c r="AK55" s="249">
        <f t="shared" si="24"/>
        <v>1</v>
      </c>
      <c r="AL55" s="155">
        <f t="shared" si="24"/>
        <v>1</v>
      </c>
      <c r="AM55" s="154">
        <f>SUM(AM53:AM54)</f>
        <v>2</v>
      </c>
      <c r="AN55" s="266">
        <f>SUM(AN53:AN54)</f>
        <v>0</v>
      </c>
      <c r="AO55" s="155">
        <f>SUM(AO53:AO54)</f>
        <v>2</v>
      </c>
    </row>
    <row r="56" spans="2:41" ht="14.25" thickBot="1">
      <c r="B56" s="14"/>
      <c r="C56" s="41" t="s">
        <v>293</v>
      </c>
      <c r="D56" s="146" t="s">
        <v>294</v>
      </c>
      <c r="E56" s="184">
        <v>9</v>
      </c>
      <c r="F56" s="176">
        <v>115</v>
      </c>
      <c r="G56" s="176">
        <v>122</v>
      </c>
      <c r="H56" s="176">
        <v>124</v>
      </c>
      <c r="I56" s="191">
        <f>SUM(F56:H56)</f>
        <v>361</v>
      </c>
      <c r="J56" s="185">
        <v>175</v>
      </c>
      <c r="K56" s="186">
        <v>186</v>
      </c>
      <c r="L56" s="187"/>
      <c r="M56" s="188">
        <v>1</v>
      </c>
      <c r="N56" s="189"/>
      <c r="O56" s="188"/>
      <c r="P56" s="189"/>
      <c r="Q56" s="176"/>
      <c r="R56" s="189"/>
      <c r="S56" s="188"/>
      <c r="T56" s="189"/>
      <c r="U56" s="188"/>
      <c r="V56" s="189"/>
      <c r="W56" s="188">
        <v>15</v>
      </c>
      <c r="X56" s="189"/>
      <c r="Y56" s="188"/>
      <c r="Z56" s="205"/>
      <c r="AA56" s="198"/>
      <c r="AB56" s="199"/>
      <c r="AC56" s="198"/>
      <c r="AD56" s="199"/>
      <c r="AE56" s="198">
        <v>4</v>
      </c>
      <c r="AF56" s="283">
        <f>L56+P56+V56+X56+AB56+AD56+T56+R56+N56</f>
        <v>0</v>
      </c>
      <c r="AG56" s="284">
        <f>M56+Q56+W56+Y56+Z56+AA56+AC56+U56+S56+O56+AE56</f>
        <v>20</v>
      </c>
      <c r="AH56" s="285">
        <f>AF56+AG56</f>
        <v>20</v>
      </c>
      <c r="AI56" s="205"/>
      <c r="AJ56" s="202">
        <v>0</v>
      </c>
      <c r="AK56" s="205">
        <v>0</v>
      </c>
      <c r="AL56" s="207">
        <v>0</v>
      </c>
      <c r="AM56" s="202">
        <v>1</v>
      </c>
      <c r="AN56" s="205"/>
      <c r="AO56" s="155">
        <f>AM56+AN56</f>
        <v>1</v>
      </c>
    </row>
    <row r="57" spans="2:41" ht="14.25" thickBot="1">
      <c r="B57" s="14"/>
      <c r="C57" s="41" t="s">
        <v>295</v>
      </c>
      <c r="D57" s="146" t="s">
        <v>296</v>
      </c>
      <c r="E57" s="184">
        <v>3</v>
      </c>
      <c r="F57" s="176">
        <v>14</v>
      </c>
      <c r="G57" s="176">
        <v>11</v>
      </c>
      <c r="H57" s="176">
        <v>22</v>
      </c>
      <c r="I57" s="191">
        <f>SUM(F57:H57)</f>
        <v>47</v>
      </c>
      <c r="J57" s="185">
        <v>26</v>
      </c>
      <c r="K57" s="186">
        <v>21</v>
      </c>
      <c r="L57" s="187">
        <v>1</v>
      </c>
      <c r="M57" s="188"/>
      <c r="N57" s="189"/>
      <c r="O57" s="188"/>
      <c r="P57" s="189"/>
      <c r="Q57" s="176"/>
      <c r="R57" s="189"/>
      <c r="S57" s="188">
        <v>1</v>
      </c>
      <c r="T57" s="189"/>
      <c r="U57" s="188"/>
      <c r="V57" s="189"/>
      <c r="W57" s="188">
        <v>3</v>
      </c>
      <c r="X57" s="189"/>
      <c r="Y57" s="188">
        <v>3</v>
      </c>
      <c r="Z57" s="205"/>
      <c r="AA57" s="198"/>
      <c r="AB57" s="199"/>
      <c r="AC57" s="198"/>
      <c r="AD57" s="199"/>
      <c r="AE57" s="198"/>
      <c r="AF57" s="283">
        <f>L57+P57+V57+X57+AB57+AD57+T57+R57+N57</f>
        <v>1</v>
      </c>
      <c r="AG57" s="284">
        <f>M57+Q57+W57+Y57+Z57+AA57+AC57+U57+S57+O57+AE57</f>
        <v>7</v>
      </c>
      <c r="AH57" s="285">
        <f>AF57+AG57</f>
        <v>8</v>
      </c>
      <c r="AI57" s="205"/>
      <c r="AJ57" s="202"/>
      <c r="AK57" s="205">
        <v>0</v>
      </c>
      <c r="AL57" s="207">
        <v>0</v>
      </c>
      <c r="AM57" s="202"/>
      <c r="AN57" s="205"/>
      <c r="AO57" s="155">
        <f>AM57+AN57</f>
        <v>0</v>
      </c>
    </row>
    <row r="58" spans="2:41" ht="14.25" thickBot="1">
      <c r="B58" s="89"/>
      <c r="C58" s="41" t="s">
        <v>298</v>
      </c>
      <c r="D58" s="146" t="s">
        <v>299</v>
      </c>
      <c r="E58" s="184">
        <v>9</v>
      </c>
      <c r="F58" s="176">
        <v>79</v>
      </c>
      <c r="G58" s="176">
        <v>94</v>
      </c>
      <c r="H58" s="176">
        <v>93</v>
      </c>
      <c r="I58" s="191">
        <f>SUM(F58:H58)</f>
        <v>266</v>
      </c>
      <c r="J58" s="185">
        <v>144</v>
      </c>
      <c r="K58" s="186">
        <v>122</v>
      </c>
      <c r="L58" s="187"/>
      <c r="M58" s="188">
        <v>1</v>
      </c>
      <c r="N58" s="189"/>
      <c r="O58" s="188"/>
      <c r="P58" s="189"/>
      <c r="Q58" s="176">
        <v>1</v>
      </c>
      <c r="R58" s="189"/>
      <c r="S58" s="188"/>
      <c r="T58" s="189"/>
      <c r="U58" s="188"/>
      <c r="V58" s="189"/>
      <c r="W58" s="188">
        <v>13</v>
      </c>
      <c r="X58" s="189"/>
      <c r="Y58" s="188"/>
      <c r="Z58" s="205"/>
      <c r="AA58" s="198"/>
      <c r="AB58" s="199"/>
      <c r="AC58" s="198"/>
      <c r="AD58" s="199"/>
      <c r="AE58" s="198"/>
      <c r="AF58" s="283">
        <f>L58+P58+V58+X58+AB58+AD58+T58+R58+N58</f>
        <v>0</v>
      </c>
      <c r="AG58" s="284">
        <f>M58+Q58+W58+Y58+Z58+AA58+AC58+U58+S58+O58+AE58</f>
        <v>15</v>
      </c>
      <c r="AH58" s="285">
        <f>AF58+AG58</f>
        <v>15</v>
      </c>
      <c r="AI58" s="205"/>
      <c r="AJ58" s="202"/>
      <c r="AK58" s="205">
        <v>0</v>
      </c>
      <c r="AL58" s="207"/>
      <c r="AM58" s="202">
        <v>2</v>
      </c>
      <c r="AN58" s="205"/>
      <c r="AO58" s="155">
        <f>AM58+AN58</f>
        <v>2</v>
      </c>
    </row>
    <row r="59" spans="2:41" ht="14.25" thickBot="1">
      <c r="B59" s="14"/>
      <c r="C59" s="41" t="s">
        <v>300</v>
      </c>
      <c r="D59" s="146" t="s">
        <v>301</v>
      </c>
      <c r="E59" s="184">
        <v>5</v>
      </c>
      <c r="F59" s="176">
        <v>17</v>
      </c>
      <c r="G59" s="176">
        <v>23</v>
      </c>
      <c r="H59" s="176">
        <v>26</v>
      </c>
      <c r="I59" s="191">
        <f>SUM(F59:H59)</f>
        <v>66</v>
      </c>
      <c r="J59" s="185">
        <v>32</v>
      </c>
      <c r="K59" s="186">
        <v>34</v>
      </c>
      <c r="L59" s="187"/>
      <c r="M59" s="188"/>
      <c r="N59" s="189"/>
      <c r="O59" s="188"/>
      <c r="P59" s="189">
        <v>0</v>
      </c>
      <c r="Q59" s="176"/>
      <c r="R59" s="189"/>
      <c r="S59" s="188"/>
      <c r="T59" s="189"/>
      <c r="U59" s="188"/>
      <c r="V59" s="189"/>
      <c r="W59" s="188">
        <v>6</v>
      </c>
      <c r="X59" s="189"/>
      <c r="Y59" s="188"/>
      <c r="Z59" s="205"/>
      <c r="AA59" s="198"/>
      <c r="AB59" s="199"/>
      <c r="AC59" s="198"/>
      <c r="AD59" s="199"/>
      <c r="AE59" s="198"/>
      <c r="AF59" s="283">
        <f>L59+P59+V59+X59+AB59+AD59+T59+R59+N59</f>
        <v>0</v>
      </c>
      <c r="AG59" s="284">
        <f>M59+Q59+W59+Y59+Z59+AA59+AC59+U59+S59+O59+AE59</f>
        <v>6</v>
      </c>
      <c r="AH59" s="285">
        <f>AF59+AG59</f>
        <v>6</v>
      </c>
      <c r="AI59" s="205"/>
      <c r="AJ59" s="202"/>
      <c r="AK59" s="205">
        <v>1</v>
      </c>
      <c r="AL59" s="207"/>
      <c r="AM59" s="202"/>
      <c r="AN59" s="205"/>
      <c r="AO59" s="155">
        <f>AM59+AN59</f>
        <v>0</v>
      </c>
    </row>
    <row r="60" spans="2:41" ht="14.25" thickBot="1">
      <c r="B60" s="15"/>
      <c r="C60" s="41" t="s">
        <v>302</v>
      </c>
      <c r="D60" s="146" t="s">
        <v>303</v>
      </c>
      <c r="E60" s="184">
        <v>3</v>
      </c>
      <c r="F60" s="176">
        <v>14</v>
      </c>
      <c r="G60" s="176">
        <v>25</v>
      </c>
      <c r="H60" s="176">
        <v>17</v>
      </c>
      <c r="I60" s="191">
        <f>SUM(F60:H60)</f>
        <v>56</v>
      </c>
      <c r="J60" s="185">
        <v>29</v>
      </c>
      <c r="K60" s="186">
        <v>27</v>
      </c>
      <c r="L60" s="187"/>
      <c r="M60" s="188"/>
      <c r="N60" s="189"/>
      <c r="O60" s="188"/>
      <c r="P60" s="189"/>
      <c r="Q60" s="176"/>
      <c r="R60" s="189"/>
      <c r="S60" s="188"/>
      <c r="T60" s="189"/>
      <c r="U60" s="188"/>
      <c r="V60" s="189"/>
      <c r="W60" s="188">
        <v>3</v>
      </c>
      <c r="X60" s="189"/>
      <c r="Y60" s="188">
        <v>0</v>
      </c>
      <c r="Z60" s="205"/>
      <c r="AA60" s="198"/>
      <c r="AB60" s="199"/>
      <c r="AC60" s="198"/>
      <c r="AD60" s="199"/>
      <c r="AE60" s="198"/>
      <c r="AF60" s="283">
        <f>L60+P60+V60+X60+AB60+AD60+T60+R60+N60</f>
        <v>0</v>
      </c>
      <c r="AG60" s="284">
        <f>M60+Q60+W60+Y60+Z60+AA60+AC60+U60+S60+O60+AE60</f>
        <v>3</v>
      </c>
      <c r="AH60" s="285">
        <f>AF60+AG60</f>
        <v>3</v>
      </c>
      <c r="AI60" s="205"/>
      <c r="AJ60" s="202"/>
      <c r="AK60" s="205">
        <v>5</v>
      </c>
      <c r="AL60" s="207">
        <v>1</v>
      </c>
      <c r="AM60" s="202"/>
      <c r="AN60" s="205">
        <v>3</v>
      </c>
      <c r="AO60" s="155">
        <f>AM60+AN60</f>
        <v>3</v>
      </c>
    </row>
    <row r="61" spans="2:41" ht="14.25" thickBot="1">
      <c r="B61" s="95" t="s">
        <v>304</v>
      </c>
      <c r="C61" s="37"/>
      <c r="D61" s="149"/>
      <c r="E61" s="114">
        <f>SUM(E56:E60)+E55+E52+E51+E48+E44+E43+E39+E31+E30+E26+E34</f>
        <v>253</v>
      </c>
      <c r="F61" s="115">
        <f aca="true" t="shared" si="25" ref="F61:AO61">SUM(F56:F60)+F55+F52+F51+F48+F44+F43+F39+F31+F30+F26+F34</f>
        <v>1909</v>
      </c>
      <c r="G61" s="116">
        <f t="shared" si="25"/>
        <v>2152</v>
      </c>
      <c r="H61" s="116">
        <f t="shared" si="25"/>
        <v>2237</v>
      </c>
      <c r="I61" s="191">
        <f t="shared" si="25"/>
        <v>6298</v>
      </c>
      <c r="J61" s="117">
        <f t="shared" si="25"/>
        <v>3139</v>
      </c>
      <c r="K61" s="118">
        <f t="shared" si="25"/>
        <v>3159</v>
      </c>
      <c r="L61" s="117">
        <f t="shared" si="25"/>
        <v>15</v>
      </c>
      <c r="M61" s="244">
        <f t="shared" si="25"/>
        <v>15</v>
      </c>
      <c r="N61" s="247">
        <f t="shared" si="25"/>
        <v>3</v>
      </c>
      <c r="O61" s="117">
        <f t="shared" si="25"/>
        <v>7</v>
      </c>
      <c r="P61" s="117">
        <f t="shared" si="25"/>
        <v>0</v>
      </c>
      <c r="Q61" s="116">
        <f t="shared" si="25"/>
        <v>7</v>
      </c>
      <c r="R61" s="128">
        <f t="shared" si="25"/>
        <v>0</v>
      </c>
      <c r="S61" s="117">
        <f t="shared" si="25"/>
        <v>6</v>
      </c>
      <c r="T61" s="128">
        <f t="shared" si="25"/>
        <v>0</v>
      </c>
      <c r="U61" s="117">
        <f t="shared" si="25"/>
        <v>3</v>
      </c>
      <c r="V61" s="128">
        <f t="shared" si="25"/>
        <v>11</v>
      </c>
      <c r="W61" s="245">
        <f t="shared" si="25"/>
        <v>324</v>
      </c>
      <c r="X61" s="128">
        <f t="shared" si="25"/>
        <v>0</v>
      </c>
      <c r="Y61" s="117">
        <f t="shared" si="25"/>
        <v>4</v>
      </c>
      <c r="Z61" s="266">
        <f t="shared" si="25"/>
        <v>0</v>
      </c>
      <c r="AA61" s="266">
        <f t="shared" si="25"/>
        <v>0</v>
      </c>
      <c r="AB61" s="269">
        <f t="shared" si="25"/>
        <v>0</v>
      </c>
      <c r="AC61" s="250">
        <f t="shared" si="25"/>
        <v>0</v>
      </c>
      <c r="AD61" s="269">
        <f t="shared" si="25"/>
        <v>0</v>
      </c>
      <c r="AE61" s="250">
        <f t="shared" si="25"/>
        <v>24</v>
      </c>
      <c r="AF61" s="286">
        <f t="shared" si="25"/>
        <v>29</v>
      </c>
      <c r="AG61" s="287">
        <f t="shared" si="25"/>
        <v>390</v>
      </c>
      <c r="AH61" s="269">
        <f t="shared" si="25"/>
        <v>419</v>
      </c>
      <c r="AI61" s="269">
        <f t="shared" si="25"/>
        <v>2</v>
      </c>
      <c r="AJ61" s="269">
        <f t="shared" si="25"/>
        <v>1</v>
      </c>
      <c r="AK61" s="269">
        <f t="shared" si="25"/>
        <v>109</v>
      </c>
      <c r="AL61" s="270">
        <f t="shared" si="25"/>
        <v>17</v>
      </c>
      <c r="AM61" s="267">
        <f t="shared" si="25"/>
        <v>30</v>
      </c>
      <c r="AN61" s="267">
        <f t="shared" si="25"/>
        <v>35</v>
      </c>
      <c r="AO61" s="270">
        <f t="shared" si="25"/>
        <v>65</v>
      </c>
    </row>
    <row r="62" spans="2:41" s="153" customFormat="1" ht="13.5">
      <c r="B62" s="143" t="s">
        <v>4</v>
      </c>
      <c r="C62" s="141" t="s">
        <v>305</v>
      </c>
      <c r="D62" s="140"/>
      <c r="E62" s="180">
        <v>6</v>
      </c>
      <c r="F62" s="181">
        <v>32</v>
      </c>
      <c r="G62" s="181">
        <v>63</v>
      </c>
      <c r="H62" s="181">
        <v>62</v>
      </c>
      <c r="I62" s="210">
        <f>SUM(F62:H62)</f>
        <v>157</v>
      </c>
      <c r="J62" s="182">
        <v>78</v>
      </c>
      <c r="K62" s="183">
        <v>79</v>
      </c>
      <c r="L62" s="194"/>
      <c r="M62" s="195"/>
      <c r="N62" s="196"/>
      <c r="O62" s="195">
        <v>1</v>
      </c>
      <c r="P62" s="196"/>
      <c r="Q62" s="181">
        <v>0</v>
      </c>
      <c r="R62" s="196"/>
      <c r="S62" s="195"/>
      <c r="T62" s="196"/>
      <c r="U62" s="195"/>
      <c r="V62" s="196"/>
      <c r="W62" s="195">
        <v>6</v>
      </c>
      <c r="X62" s="196"/>
      <c r="Y62" s="195"/>
      <c r="Z62" s="204">
        <v>1</v>
      </c>
      <c r="AA62" s="181"/>
      <c r="AB62" s="182"/>
      <c r="AC62" s="181"/>
      <c r="AD62" s="182"/>
      <c r="AE62" s="181"/>
      <c r="AF62" s="151">
        <f>L62+P62+V62+X62+AB62+AD62+T62+R62+N62</f>
        <v>0</v>
      </c>
      <c r="AG62" s="263">
        <f>M62+Q62+W62+Y62+Z62+AA62+AC62+U62+S62+O62</f>
        <v>8</v>
      </c>
      <c r="AH62" s="151">
        <f>AF62+AG62</f>
        <v>8</v>
      </c>
      <c r="AI62" s="204"/>
      <c r="AJ62" s="195"/>
      <c r="AK62" s="204">
        <v>5</v>
      </c>
      <c r="AL62" s="206"/>
      <c r="AM62" s="195">
        <v>1</v>
      </c>
      <c r="AN62" s="204"/>
      <c r="AO62" s="152">
        <f>AM62+AN62</f>
        <v>1</v>
      </c>
    </row>
    <row r="63" spans="2:41" s="153" customFormat="1" ht="14.25" thickBot="1">
      <c r="B63" s="143" t="s">
        <v>34</v>
      </c>
      <c r="C63" s="142" t="s">
        <v>306</v>
      </c>
      <c r="D63" s="149"/>
      <c r="E63" s="197">
        <v>5</v>
      </c>
      <c r="F63" s="198">
        <v>24</v>
      </c>
      <c r="G63" s="198">
        <v>58</v>
      </c>
      <c r="H63" s="198">
        <v>58</v>
      </c>
      <c r="I63" s="212">
        <f>SUM(F63:H63)</f>
        <v>140</v>
      </c>
      <c r="J63" s="199">
        <v>71</v>
      </c>
      <c r="K63" s="200">
        <v>69</v>
      </c>
      <c r="L63" s="201"/>
      <c r="M63" s="202"/>
      <c r="N63" s="203"/>
      <c r="O63" s="202">
        <v>1</v>
      </c>
      <c r="P63" s="203"/>
      <c r="Q63" s="198">
        <v>0</v>
      </c>
      <c r="R63" s="203"/>
      <c r="S63" s="202"/>
      <c r="T63" s="203"/>
      <c r="U63" s="202"/>
      <c r="V63" s="203"/>
      <c r="W63" s="202">
        <v>5</v>
      </c>
      <c r="X63" s="203"/>
      <c r="Y63" s="202"/>
      <c r="Z63" s="205">
        <v>1</v>
      </c>
      <c r="AA63" s="198"/>
      <c r="AB63" s="199"/>
      <c r="AC63" s="198"/>
      <c r="AD63" s="199"/>
      <c r="AE63" s="198"/>
      <c r="AF63" s="151">
        <f>L63+P63+V63+X63+AB63+AD63+T63+R63+N63</f>
        <v>0</v>
      </c>
      <c r="AG63" s="263">
        <f>M63+Q63+W63+Y63+Z63+AA63+AC63+U63+S63+O63</f>
        <v>7</v>
      </c>
      <c r="AH63" s="154">
        <f>AF63+AG63</f>
        <v>7</v>
      </c>
      <c r="AI63" s="205"/>
      <c r="AJ63" s="202"/>
      <c r="AK63" s="205">
        <v>4</v>
      </c>
      <c r="AL63" s="207"/>
      <c r="AM63" s="202">
        <v>1</v>
      </c>
      <c r="AN63" s="205">
        <v>2</v>
      </c>
      <c r="AO63" s="155">
        <f>AM63+AN63</f>
        <v>3</v>
      </c>
    </row>
    <row r="64" spans="2:41" ht="14.25" thickBot="1">
      <c r="B64" s="64" t="s">
        <v>307</v>
      </c>
      <c r="C64" s="86"/>
      <c r="D64" s="149"/>
      <c r="E64" s="118">
        <f aca="true" t="shared" si="26" ref="E64:Q64">SUM(E62:E63)</f>
        <v>11</v>
      </c>
      <c r="F64" s="127">
        <f t="shared" si="26"/>
        <v>56</v>
      </c>
      <c r="G64" s="130">
        <f t="shared" si="26"/>
        <v>121</v>
      </c>
      <c r="H64" s="129">
        <f t="shared" si="26"/>
        <v>120</v>
      </c>
      <c r="I64" s="213">
        <f t="shared" si="26"/>
        <v>297</v>
      </c>
      <c r="J64" s="128">
        <f t="shared" si="26"/>
        <v>149</v>
      </c>
      <c r="K64" s="118">
        <f t="shared" si="26"/>
        <v>148</v>
      </c>
      <c r="L64" s="117">
        <f t="shared" si="26"/>
        <v>0</v>
      </c>
      <c r="M64" s="117">
        <f t="shared" si="26"/>
        <v>0</v>
      </c>
      <c r="N64" s="117">
        <f>SUM(N62:N63)</f>
        <v>0</v>
      </c>
      <c r="O64" s="116">
        <f>SUM(O62:O63)</f>
        <v>2</v>
      </c>
      <c r="P64" s="128">
        <f t="shared" si="26"/>
        <v>0</v>
      </c>
      <c r="Q64" s="116">
        <f t="shared" si="26"/>
        <v>0</v>
      </c>
      <c r="R64" s="117">
        <f>SUM(R62:R63)</f>
        <v>0</v>
      </c>
      <c r="S64" s="116">
        <f>SUM(S62:S63)</f>
        <v>0</v>
      </c>
      <c r="T64" s="117">
        <f>SUM(T62:T63)</f>
        <v>0</v>
      </c>
      <c r="U64" s="116">
        <f>SUM(U62:U63)</f>
        <v>0</v>
      </c>
      <c r="V64" s="128">
        <f aca="true" t="shared" si="27" ref="V64:AA64">SUM(V62:V63)</f>
        <v>0</v>
      </c>
      <c r="W64" s="116">
        <f t="shared" si="27"/>
        <v>11</v>
      </c>
      <c r="X64" s="117">
        <f t="shared" si="27"/>
        <v>0</v>
      </c>
      <c r="Y64" s="116">
        <f t="shared" si="27"/>
        <v>0</v>
      </c>
      <c r="Z64" s="249">
        <f t="shared" si="27"/>
        <v>2</v>
      </c>
      <c r="AA64" s="249">
        <f t="shared" si="27"/>
        <v>0</v>
      </c>
      <c r="AB64" s="250">
        <f aca="true" t="shared" si="28" ref="AB64:AJ64">SUM(AB62:AB63)</f>
        <v>0</v>
      </c>
      <c r="AC64" s="249">
        <f t="shared" si="28"/>
        <v>0</v>
      </c>
      <c r="AD64" s="250">
        <f>SUM(AD62:AD63)</f>
        <v>0</v>
      </c>
      <c r="AE64" s="249">
        <f>SUM(AE62:AE63)</f>
        <v>0</v>
      </c>
      <c r="AF64" s="286">
        <f t="shared" si="28"/>
        <v>0</v>
      </c>
      <c r="AG64" s="287">
        <f t="shared" si="28"/>
        <v>15</v>
      </c>
      <c r="AH64" s="266">
        <f t="shared" si="28"/>
        <v>15</v>
      </c>
      <c r="AI64" s="266">
        <f t="shared" si="28"/>
        <v>0</v>
      </c>
      <c r="AJ64" s="266">
        <f t="shared" si="28"/>
        <v>0</v>
      </c>
      <c r="AK64" s="266">
        <f>SUM(AK62:AK63)</f>
        <v>9</v>
      </c>
      <c r="AL64" s="155">
        <f>SUM(AL62:AL63)</f>
        <v>0</v>
      </c>
      <c r="AM64" s="249">
        <f>SUM(AM62:AM63)</f>
        <v>2</v>
      </c>
      <c r="AN64" s="249">
        <f>SUM(AN62:AN63)</f>
        <v>2</v>
      </c>
      <c r="AO64" s="155">
        <f>SUM(AO62:AO63)</f>
        <v>4</v>
      </c>
    </row>
  </sheetData>
  <sheetProtection/>
  <mergeCells count="6">
    <mergeCell ref="R9:S9"/>
    <mergeCell ref="T9:U9"/>
    <mergeCell ref="C41:C42"/>
    <mergeCell ref="C46:C47"/>
    <mergeCell ref="C35:C36"/>
    <mergeCell ref="C38:C39"/>
  </mergeCells>
  <printOptions horizontalCentered="1" verticalCentered="1"/>
  <pageMargins left="0.15748031496062992" right="0.15748031496062992" top="0.15748031496062992" bottom="0.07874015748031496" header="0.7480314960629921" footer="0"/>
  <pageSetup firstPageNumber="6" useFirstPageNumber="1" horizontalDpi="600" verticalDpi="600" orientation="landscape" paperSize="8" r:id="rId1"/>
  <headerFooter alignWithMargins="0">
    <oddFooter>&amp;C
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奈良県</cp:lastModifiedBy>
  <cp:lastPrinted>2008-07-24T00:38:55Z</cp:lastPrinted>
  <dcterms:created xsi:type="dcterms:W3CDTF">2001-01-22T06:13:27Z</dcterms:created>
  <dcterms:modified xsi:type="dcterms:W3CDTF">2010-01-15T08:58:38Z</dcterms:modified>
  <cp:category/>
  <cp:version/>
  <cp:contentType/>
  <cp:contentStatus/>
</cp:coreProperties>
</file>