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6120" windowHeight="8550" activeTab="0"/>
  </bookViews>
  <sheets>
    <sheet name="Sheet1" sheetId="1" r:id="rId1"/>
  </sheets>
  <definedNames>
    <definedName name="_xlnm.Print_Area" localSheetId="0">'Sheet1'!$A$1:$H$82</definedName>
  </definedNames>
  <calcPr fullCalcOnLoad="1"/>
</workbook>
</file>

<file path=xl/sharedStrings.xml><?xml version="1.0" encoding="utf-8"?>
<sst xmlns="http://schemas.openxmlformats.org/spreadsheetml/2006/main" count="134" uniqueCount="78">
  <si>
    <t>市  町  村  別</t>
  </si>
  <si>
    <t>面　　積</t>
  </si>
  <si>
    <t>世 帯 数</t>
  </si>
  <si>
    <t>人 口 密 度</t>
  </si>
  <si>
    <t>総    数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</si>
  <si>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</si>
  <si>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</si>
  <si>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</si>
  <si>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</si>
  <si>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</si>
  <si>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</si>
  <si>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</si>
  <si>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</si>
  <si>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</si>
  <si>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</si>
  <si>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</si>
  <si>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</si>
  <si>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</si>
  <si>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</si>
  <si>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</si>
  <si>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</si>
  <si>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</si>
  <si>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</si>
  <si>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</si>
  <si>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</si>
  <si>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</si>
  <si>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</si>
  <si>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</si>
  <si>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</si>
  <si>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</si>
  <si>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</si>
  <si>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</si>
  <si>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</si>
  <si>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</si>
  <si>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</si>
  <si>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</si>
  <si>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</si>
  <si>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</si>
  <si>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</si>
  <si>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</si>
  <si>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</si>
  <si>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</si>
  <si>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</si>
  <si>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</si>
  <si>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</si>
  <si>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</si>
  <si>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</si>
  <si>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</si>
  <si>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</si>
  <si>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</si>
  <si>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</si>
  <si>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</si>
  <si>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</si>
  <si>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　市町村別面積、世帯数及び人口</t>
  </si>
  <si>
    <t>市  町  村  別</t>
  </si>
  <si>
    <t>人 口 密 度</t>
  </si>
  <si>
    <t>(㎢)</t>
  </si>
  <si>
    <t>　　　　人　　　　　　口　（人）</t>
  </si>
  <si>
    <r>
      <t>２.　市町村別面積、世帯数及び人口</t>
    </r>
    <r>
      <rPr>
        <sz val="16"/>
        <rFont val="ＭＳ 明朝"/>
        <family val="1"/>
      </rPr>
      <t>(続)</t>
    </r>
  </si>
  <si>
    <t>対平成１７年
国 勢 調 査
増  加  率
　　　　（％）</t>
  </si>
  <si>
    <t>葛　城　市</t>
  </si>
  <si>
    <t>五　條　市</t>
  </si>
  <si>
    <t>１７年国調人口</t>
  </si>
  <si>
    <t>対１７年増加率</t>
  </si>
  <si>
    <t>人口密度</t>
  </si>
  <si>
    <t>　宇　陀　市</t>
  </si>
  <si>
    <t>　宇　陀　市※</t>
  </si>
  <si>
    <t>　　 た人口と比較している。　</t>
  </si>
  <si>
    <t>(各年10月１日現在）</t>
  </si>
  <si>
    <t xml:space="preserve"> 奈　良　市 </t>
  </si>
  <si>
    <t>年　次　及　び
市  町  村  別</t>
  </si>
  <si>
    <t>(1K㎡当たり)</t>
  </si>
  <si>
    <t>(世帯)</t>
  </si>
  <si>
    <t>資料：国土交通省国土地理院｢全国都道府県市区町村別面積調｣､県統計課｢奈良県推計人口調査｣</t>
  </si>
  <si>
    <t xml:space="preserve">    平 成 19 年</t>
  </si>
  <si>
    <t xml:space="preserve">          20</t>
  </si>
  <si>
    <t xml:space="preserve">          21</t>
  </si>
  <si>
    <t>(注)※対平成17年国勢調査増加率は､平成17年人口を平成21年10月1日現在の市町村の境域に基づいて組み替え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</si>
</sst>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.0"/>
    <numFmt numFmtId="179" formatCode="\ ###,###,###,###,##0;&quot;-&quot;###,###,###,###,##0"/>
    <numFmt numFmtId="180" formatCode="#,##0;&quot;△&quot;#,##0;0"/>
    <numFmt numFmtId="181" formatCode="0.00_);[Red]\(0.00\)"/>
    <numFmt numFmtId="182" formatCode="0.00;&quot;△ &quot;0.00"/>
    <numFmt numFmtId="183" formatCode="#,##0.000"/>
    <numFmt numFmtId="184" formatCode="#,##0.0000"/>
    <numFmt numFmtId="185" formatCode="#,##0.00000"/>
    <numFmt numFmtId="186" formatCode="#,##0.00_ "/>
    <numFmt numFmtId="187" formatCode="0.0;&quot;△ &quot;0.0"/>
    <numFmt numFmtId="188" formatCode="_ * #,##0.0_ ;_ * \-#,##0.0_ ;_ * &quot;-&quot;_ ;_ @_ "/>
    <numFmt numFmtId="189" formatCode="_ * #,##0.00_ ;_ * \-#,##0.00_ ;_ * &quot;-&quot;_ ;_ @_ "/>
    <numFmt numFmtId="190" formatCode="_ * #,##0.000_ ;_ * \-#,##0.000_ ;_ * &quot;-&quot;_ ;_ @_ "/>
    <numFmt numFmtId="191" formatCode="_ * #,##0.0000_ ;_ * \-#,##0.0000_ ;_ * &quot;-&quot;_ ;_ @_ "/>
    <numFmt numFmtId="192" formatCode="_ * #,##0.00000_ ;_ * \-#,##0.00000_ ;_ * &quot;-&quot;_ ;_ @_ "/>
  </numFmts>
  <fonts count="17">
    <font>
      <sz val="12"/>
      <name val="ＭＳ Ｐゴシック"/>
      <family val="3"/>
    </font>
    <font>
      <b/>
      <sz val="16"/>
      <name val="ＭＳ 明朝"/>
      <family val="1"/>
    </font>
    <font>
      <sz val="12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16"/>
      <name val="ＭＳ 明朝"/>
      <family val="1"/>
    </font>
    <font>
      <sz val="10.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</cellStyleXfs>
  <cellXfs count="148">
    <xf numFmtId="0" fontId="0" fillId="0" borderId="0" xfId="0" applyAlignment="1">
      <alignment/>
    </xf>
    <xf numFmtId="38" fontId="4" fillId="0" borderId="0" xfId="16" applyFont="1" applyAlignment="1">
      <alignment vertical="center"/>
    </xf>
    <xf numFmtId="0" fontId="2" fillId="0" borderId="0" xfId="20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NumberFormat="1" applyFont="1" applyAlignment="1" applyProtection="1">
      <alignment horizontal="centerContinuous" vertical="center"/>
      <protection locked="0"/>
    </xf>
    <xf numFmtId="0" fontId="1" fillId="0" borderId="0" xfId="20" applyFont="1" applyAlignment="1">
      <alignment horizontal="centerContinuous" vertical="center"/>
      <protection/>
    </xf>
    <xf numFmtId="0" fontId="2" fillId="0" borderId="0" xfId="20" applyAlignment="1">
      <alignment horizontal="centerContinuous" vertical="center"/>
      <protection/>
    </xf>
    <xf numFmtId="0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4" fillId="0" borderId="1" xfId="20" applyNumberFormat="1" applyFont="1" applyBorder="1" applyAlignment="1" applyProtection="1">
      <alignment horizontal="center" vertical="center"/>
      <protection locked="0"/>
    </xf>
    <xf numFmtId="0" fontId="4" fillId="0" borderId="2" xfId="20" applyNumberFormat="1" applyFont="1" applyBorder="1" applyAlignment="1" applyProtection="1">
      <alignment horizontal="center" vertical="center"/>
      <protection locked="0"/>
    </xf>
    <xf numFmtId="0" fontId="4" fillId="0" borderId="3" xfId="20" applyNumberFormat="1" applyFont="1" applyBorder="1" applyAlignment="1" applyProtection="1">
      <alignment vertical="center"/>
      <protection locked="0"/>
    </xf>
    <xf numFmtId="4" fontId="4" fillId="0" borderId="2" xfId="20" applyNumberFormat="1" applyFont="1" applyBorder="1" applyAlignment="1" applyProtection="1">
      <alignment vertical="center"/>
      <protection locked="0"/>
    </xf>
    <xf numFmtId="176" fontId="4" fillId="0" borderId="3" xfId="20" applyNumberFormat="1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4" xfId="20" applyNumberFormat="1" applyFont="1" applyBorder="1" applyAlignment="1" applyProtection="1">
      <alignment horizontal="center" vertical="center"/>
      <protection locked="0"/>
    </xf>
    <xf numFmtId="0" fontId="4" fillId="0" borderId="5" xfId="20" applyNumberFormat="1" applyFont="1" applyBorder="1" applyAlignment="1" applyProtection="1">
      <alignment vertical="center"/>
      <protection locked="0"/>
    </xf>
    <xf numFmtId="0" fontId="4" fillId="0" borderId="6" xfId="20" applyNumberFormat="1" applyFont="1" applyBorder="1" applyAlignment="1" applyProtection="1">
      <alignment horizontal="right" vertical="center"/>
      <protection locked="0"/>
    </xf>
    <xf numFmtId="38" fontId="4" fillId="2" borderId="0" xfId="16" applyFont="1" applyFill="1" applyAlignment="1">
      <alignment vertical="center"/>
    </xf>
    <xf numFmtId="0" fontId="2" fillId="2" borderId="0" xfId="20" applyFill="1" applyAlignment="1">
      <alignment vertical="center"/>
      <protection/>
    </xf>
    <xf numFmtId="38" fontId="2" fillId="2" borderId="0" xfId="16" applyFill="1" applyAlignment="1">
      <alignment vertical="center"/>
    </xf>
    <xf numFmtId="0" fontId="4" fillId="2" borderId="3" xfId="20" applyNumberFormat="1" applyFont="1" applyFill="1" applyBorder="1" applyAlignment="1" applyProtection="1">
      <alignment vertical="center"/>
      <protection locked="0"/>
    </xf>
    <xf numFmtId="0" fontId="4" fillId="2" borderId="0" xfId="20" applyFont="1" applyFill="1" applyAlignment="1">
      <alignment vertical="center"/>
      <protection/>
    </xf>
    <xf numFmtId="0" fontId="4" fillId="2" borderId="0" xfId="20" applyNumberFormat="1" applyFont="1" applyFill="1" applyAlignment="1" applyProtection="1" quotePrefix="1">
      <alignment horizontal="left" vertical="center"/>
      <protection locked="0"/>
    </xf>
    <xf numFmtId="0" fontId="9" fillId="2" borderId="0" xfId="20" applyNumberFormat="1" applyFont="1" applyFill="1" applyAlignment="1" applyProtection="1" quotePrefix="1">
      <alignment horizontal="left" vertical="center"/>
      <protection locked="0"/>
    </xf>
    <xf numFmtId="0" fontId="9" fillId="2" borderId="0" xfId="20" applyFont="1" applyFill="1" applyAlignment="1">
      <alignment vertical="center"/>
      <protection/>
    </xf>
    <xf numFmtId="0" fontId="4" fillId="2" borderId="0" xfId="20" applyNumberFormat="1" applyFont="1" applyFill="1" applyAlignment="1" applyProtection="1">
      <alignment vertical="center"/>
      <protection locked="0"/>
    </xf>
    <xf numFmtId="0" fontId="9" fillId="2" borderId="0" xfId="20" applyNumberFormat="1" applyFont="1" applyFill="1" applyAlignment="1" applyProtection="1">
      <alignment horizontal="center" vertical="center"/>
      <protection locked="0"/>
    </xf>
    <xf numFmtId="38" fontId="4" fillId="2" borderId="0" xfId="16" applyFont="1" applyFill="1" applyAlignment="1" applyProtection="1" quotePrefix="1">
      <alignment horizontal="left" vertical="center"/>
      <protection locked="0"/>
    </xf>
    <xf numFmtId="38" fontId="4" fillId="2" borderId="0" xfId="16" applyFont="1" applyFill="1" applyAlignment="1" applyProtection="1">
      <alignment vertical="center"/>
      <protection locked="0"/>
    </xf>
    <xf numFmtId="0" fontId="8" fillId="2" borderId="0" xfId="20" applyFont="1" applyFill="1" applyAlignment="1">
      <alignment vertical="center"/>
      <protection/>
    </xf>
    <xf numFmtId="0" fontId="10" fillId="2" borderId="0" xfId="20" applyFont="1" applyFill="1" applyAlignment="1">
      <alignment vertical="center"/>
      <protection/>
    </xf>
    <xf numFmtId="38" fontId="9" fillId="2" borderId="0" xfId="16" applyFont="1" applyFill="1" applyAlignment="1" applyProtection="1">
      <alignment vertical="center"/>
      <protection locked="0"/>
    </xf>
    <xf numFmtId="4" fontId="9" fillId="2" borderId="0" xfId="20" applyNumberFormat="1" applyFont="1" applyFill="1" applyBorder="1" applyAlignment="1" applyProtection="1">
      <alignment vertical="center"/>
      <protection locked="0"/>
    </xf>
    <xf numFmtId="0" fontId="4" fillId="2" borderId="0" xfId="20" applyNumberFormat="1" applyFont="1" applyFill="1" applyAlignment="1" applyProtection="1">
      <alignment horizontal="right" vertical="center"/>
      <protection locked="0"/>
    </xf>
    <xf numFmtId="179" fontId="11" fillId="2" borderId="0" xfId="21" applyNumberFormat="1" applyFont="1" applyFill="1" applyBorder="1" applyAlignment="1" quotePrefix="1">
      <alignment horizontal="right" vertical="center"/>
      <protection/>
    </xf>
    <xf numFmtId="0" fontId="4" fillId="2" borderId="0" xfId="20" applyNumberFormat="1" applyFont="1" applyFill="1" applyBorder="1" applyAlignment="1" applyProtection="1">
      <alignment horizontal="right" vertical="center"/>
      <protection locked="0"/>
    </xf>
    <xf numFmtId="38" fontId="13" fillId="2" borderId="0" xfId="16" applyFont="1" applyFill="1" applyAlignment="1" applyProtection="1">
      <alignment vertical="center"/>
      <protection locked="0"/>
    </xf>
    <xf numFmtId="0" fontId="13" fillId="2" borderId="0" xfId="20" applyFont="1" applyFill="1" applyAlignment="1">
      <alignment vertical="center"/>
      <protection/>
    </xf>
    <xf numFmtId="38" fontId="13" fillId="2" borderId="0" xfId="16" applyFont="1" applyFill="1" applyAlignment="1">
      <alignment vertical="center"/>
    </xf>
    <xf numFmtId="0" fontId="4" fillId="2" borderId="3" xfId="20" applyNumberFormat="1" applyFont="1" applyFill="1" applyBorder="1" applyAlignment="1" applyProtection="1">
      <alignment horizontal="center" vertical="center"/>
      <protection locked="0"/>
    </xf>
    <xf numFmtId="38" fontId="2" fillId="2" borderId="0" xfId="16" applyFill="1" applyBorder="1" applyAlignment="1">
      <alignment vertical="center"/>
    </xf>
    <xf numFmtId="0" fontId="2" fillId="2" borderId="0" xfId="20" applyFill="1" applyBorder="1" applyAlignment="1">
      <alignment vertical="center"/>
      <protection/>
    </xf>
    <xf numFmtId="0" fontId="9" fillId="2" borderId="0" xfId="20" applyNumberFormat="1" applyFont="1" applyFill="1" applyBorder="1" applyAlignment="1" applyProtection="1">
      <alignment horizontal="center" vertical="center"/>
      <protection locked="0"/>
    </xf>
    <xf numFmtId="38" fontId="9" fillId="2" borderId="0" xfId="16" applyFont="1" applyFill="1" applyBorder="1" applyAlignment="1" applyProtection="1">
      <alignment vertical="center"/>
      <protection locked="0"/>
    </xf>
    <xf numFmtId="0" fontId="14" fillId="2" borderId="0" xfId="20" applyNumberFormat="1" applyFont="1" applyFill="1" applyAlignment="1" applyProtection="1">
      <alignment horizontal="center" vertical="center"/>
      <protection locked="0"/>
    </xf>
    <xf numFmtId="38" fontId="9" fillId="2" borderId="0" xfId="20" applyNumberFormat="1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1" fillId="0" borderId="0" xfId="20" applyNumberFormat="1" applyFont="1" applyFill="1" applyAlignment="1" applyProtection="1">
      <alignment horizontal="centerContinuous" vertical="center"/>
      <protection locked="0"/>
    </xf>
    <xf numFmtId="0" fontId="4" fillId="0" borderId="0" xfId="20" applyNumberFormat="1" applyFont="1" applyFill="1" applyAlignment="1" applyProtection="1">
      <alignment vertical="center"/>
      <protection locked="0"/>
    </xf>
    <xf numFmtId="0" fontId="4" fillId="0" borderId="2" xfId="20" applyNumberFormat="1" applyFont="1" applyFill="1" applyBorder="1" applyAlignment="1" applyProtection="1">
      <alignment horizontal="center" vertical="center"/>
      <protection locked="0"/>
    </xf>
    <xf numFmtId="176" fontId="4" fillId="0" borderId="3" xfId="20" applyNumberFormat="1" applyFont="1" applyFill="1" applyBorder="1" applyAlignment="1" applyProtection="1">
      <alignment vertical="center"/>
      <protection locked="0"/>
    </xf>
    <xf numFmtId="176" fontId="4" fillId="0" borderId="0" xfId="20" applyNumberFormat="1" applyFont="1" applyFill="1" applyAlignment="1" applyProtection="1">
      <alignment vertical="center"/>
      <protection locked="0"/>
    </xf>
    <xf numFmtId="0" fontId="13" fillId="0" borderId="0" xfId="20" applyFont="1" applyFill="1" applyAlignment="1">
      <alignment vertical="center"/>
      <protection/>
    </xf>
    <xf numFmtId="0" fontId="4" fillId="0" borderId="7" xfId="20" applyNumberFormat="1" applyFont="1" applyFill="1" applyBorder="1" applyAlignment="1" applyProtection="1">
      <alignment horizontal="center" vertical="center"/>
      <protection locked="0"/>
    </xf>
    <xf numFmtId="0" fontId="4" fillId="0" borderId="3" xfId="2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/>
    </xf>
    <xf numFmtId="0" fontId="4" fillId="0" borderId="0" xfId="20" applyNumberFormat="1" applyFont="1" applyAlignment="1" applyProtection="1">
      <alignment horizontal="left" vertical="center"/>
      <protection locked="0"/>
    </xf>
    <xf numFmtId="0" fontId="13" fillId="0" borderId="9" xfId="0" applyNumberFormat="1" applyFont="1" applyBorder="1" applyAlignment="1" applyProtection="1">
      <alignment horizontal="right"/>
      <protection locked="0"/>
    </xf>
    <xf numFmtId="3" fontId="4" fillId="0" borderId="0" xfId="20" applyNumberFormat="1" applyFont="1" applyFill="1" applyAlignment="1" applyProtection="1">
      <alignment vertical="center"/>
      <protection locked="0"/>
    </xf>
    <xf numFmtId="3" fontId="4" fillId="0" borderId="9" xfId="20" applyNumberFormat="1" applyFont="1" applyFill="1" applyBorder="1" applyAlignment="1" applyProtection="1">
      <alignment vertical="center"/>
      <protection locked="0"/>
    </xf>
    <xf numFmtId="0" fontId="4" fillId="2" borderId="0" xfId="20" applyNumberFormat="1" applyFont="1" applyFill="1" applyAlignment="1" applyProtection="1">
      <alignment horizontal="center" vertical="center"/>
      <protection locked="0"/>
    </xf>
    <xf numFmtId="4" fontId="4" fillId="2" borderId="0" xfId="20" applyNumberFormat="1" applyFont="1" applyFill="1" applyBorder="1" applyAlignment="1" applyProtection="1">
      <alignment vertical="center"/>
      <protection locked="0"/>
    </xf>
    <xf numFmtId="0" fontId="4" fillId="0" borderId="0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Fill="1" applyBorder="1" applyAlignment="1">
      <alignment vertical="center"/>
      <protection/>
    </xf>
    <xf numFmtId="38" fontId="4" fillId="0" borderId="0" xfId="16" applyFont="1" applyBorder="1" applyAlignment="1">
      <alignment vertical="center"/>
    </xf>
    <xf numFmtId="4" fontId="9" fillId="0" borderId="1" xfId="16" applyNumberFormat="1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4" fontId="9" fillId="0" borderId="1" xfId="20" applyNumberFormat="1" applyFont="1" applyFill="1" applyBorder="1" applyAlignment="1" applyProtection="1">
      <alignment vertical="center"/>
      <protection locked="0"/>
    </xf>
    <xf numFmtId="4" fontId="4" fillId="0" borderId="10" xfId="20" applyNumberFormat="1" applyFont="1" applyFill="1" applyBorder="1" applyAlignment="1" applyProtection="1">
      <alignment vertical="center"/>
      <protection locked="0"/>
    </xf>
    <xf numFmtId="0" fontId="4" fillId="0" borderId="1" xfId="20" applyNumberFormat="1" applyFont="1" applyFill="1" applyBorder="1" applyAlignment="1" applyProtection="1">
      <alignment vertical="center"/>
      <protection locked="0"/>
    </xf>
    <xf numFmtId="3" fontId="9" fillId="0" borderId="0" xfId="20" applyNumberFormat="1" applyFont="1" applyFill="1" applyBorder="1" applyAlignment="1" applyProtection="1">
      <alignment vertical="center"/>
      <protection locked="0"/>
    </xf>
    <xf numFmtId="176" fontId="9" fillId="0" borderId="0" xfId="20" applyNumberFormat="1" applyFont="1" applyFill="1" applyAlignment="1" applyProtection="1">
      <alignment vertical="center"/>
      <protection locked="0"/>
    </xf>
    <xf numFmtId="176" fontId="4" fillId="0" borderId="9" xfId="20" applyNumberFormat="1" applyFont="1" applyFill="1" applyBorder="1" applyAlignment="1" applyProtection="1">
      <alignment vertical="center"/>
      <protection locked="0"/>
    </xf>
    <xf numFmtId="3" fontId="9" fillId="0" borderId="0" xfId="20" applyNumberFormat="1" applyFont="1" applyFill="1" applyAlignment="1" applyProtection="1">
      <alignment vertical="center"/>
      <protection locked="0"/>
    </xf>
    <xf numFmtId="180" fontId="4" fillId="0" borderId="0" xfId="20" applyNumberFormat="1" applyFont="1" applyFill="1" applyAlignment="1" applyProtection="1">
      <alignment vertical="center"/>
      <protection locked="0"/>
    </xf>
    <xf numFmtId="180" fontId="4" fillId="0" borderId="0" xfId="20" applyNumberFormat="1" applyFont="1" applyFill="1" applyBorder="1" applyAlignment="1" applyProtection="1">
      <alignment vertical="center"/>
      <protection locked="0"/>
    </xf>
    <xf numFmtId="180" fontId="4" fillId="0" borderId="9" xfId="20" applyNumberFormat="1" applyFont="1" applyFill="1" applyBorder="1" applyAlignment="1" applyProtection="1">
      <alignment vertical="center"/>
      <protection locked="0"/>
    </xf>
    <xf numFmtId="180" fontId="9" fillId="0" borderId="0" xfId="20" applyNumberFormat="1" applyFont="1" applyFill="1" applyAlignment="1" applyProtection="1">
      <alignment vertical="center"/>
      <protection locked="0"/>
    </xf>
    <xf numFmtId="49" fontId="4" fillId="0" borderId="0" xfId="20" applyNumberFormat="1" applyFont="1" applyFill="1" applyAlignment="1" applyProtection="1">
      <alignment horizontal="left" vertical="center"/>
      <protection locked="0"/>
    </xf>
    <xf numFmtId="4" fontId="4" fillId="0" borderId="1" xfId="16" applyNumberFormat="1" applyFont="1" applyFill="1" applyBorder="1" applyAlignment="1" applyProtection="1">
      <alignment vertical="center"/>
      <protection locked="0"/>
    </xf>
    <xf numFmtId="178" fontId="4" fillId="0" borderId="0" xfId="20" applyNumberFormat="1" applyFont="1" applyFill="1" applyAlignment="1" applyProtection="1">
      <alignment vertical="center"/>
      <protection locked="0"/>
    </xf>
    <xf numFmtId="49" fontId="9" fillId="0" borderId="0" xfId="2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Border="1" applyAlignment="1">
      <alignment vertical="center"/>
    </xf>
    <xf numFmtId="178" fontId="9" fillId="0" borderId="0" xfId="20" applyNumberFormat="1" applyFont="1" applyFill="1" applyAlignment="1" applyProtection="1">
      <alignment vertical="center"/>
      <protection locked="0"/>
    </xf>
    <xf numFmtId="0" fontId="9" fillId="0" borderId="0" xfId="20" applyNumberFormat="1" applyFont="1" applyFill="1" applyAlignment="1" applyProtection="1">
      <alignment horizontal="center" vertical="center"/>
      <protection locked="0"/>
    </xf>
    <xf numFmtId="0" fontId="4" fillId="0" borderId="0" xfId="20" applyNumberFormat="1" applyFont="1" applyFill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>
      <alignment vertical="center"/>
    </xf>
    <xf numFmtId="0" fontId="4" fillId="0" borderId="0" xfId="20" applyNumberFormat="1" applyFont="1" applyFill="1" applyAlignment="1" applyProtection="1">
      <alignment horizontal="right" vertical="center"/>
      <protection locked="0"/>
    </xf>
    <xf numFmtId="0" fontId="4" fillId="0" borderId="9" xfId="20" applyNumberFormat="1" applyFont="1" applyFill="1" applyBorder="1" applyAlignment="1" applyProtection="1">
      <alignment horizontal="right" vertical="center"/>
      <protection locked="0"/>
    </xf>
    <xf numFmtId="178" fontId="4" fillId="0" borderId="9" xfId="20" applyNumberFormat="1" applyFont="1" applyFill="1" applyBorder="1" applyAlignment="1" applyProtection="1">
      <alignment vertical="center"/>
      <protection locked="0"/>
    </xf>
    <xf numFmtId="0" fontId="13" fillId="0" borderId="0" xfId="20" applyNumberFormat="1" applyFont="1" applyFill="1" applyAlignment="1" applyProtection="1">
      <alignment vertical="center"/>
      <protection locked="0"/>
    </xf>
    <xf numFmtId="0" fontId="1" fillId="0" borderId="0" xfId="20" applyFont="1" applyFill="1" applyAlignment="1">
      <alignment horizontal="centerContinuous" vertical="center"/>
      <protection/>
    </xf>
    <xf numFmtId="0" fontId="8" fillId="0" borderId="0" xfId="20" applyFont="1" applyFill="1" applyAlignment="1">
      <alignment horizontal="centerContinuous" vertical="center"/>
      <protection/>
    </xf>
    <xf numFmtId="0" fontId="13" fillId="0" borderId="9" xfId="0" applyNumberFormat="1" applyFont="1" applyFill="1" applyBorder="1" applyAlignment="1" applyProtection="1">
      <alignment horizontal="right"/>
      <protection locked="0"/>
    </xf>
    <xf numFmtId="0" fontId="4" fillId="0" borderId="5" xfId="20" applyNumberFormat="1" applyFont="1" applyFill="1" applyBorder="1" applyAlignment="1" applyProtection="1">
      <alignment vertical="center"/>
      <protection locked="0"/>
    </xf>
    <xf numFmtId="0" fontId="4" fillId="0" borderId="4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NumberFormat="1" applyFont="1" applyFill="1" applyBorder="1" applyAlignment="1" applyProtection="1">
      <alignment horizontal="right" vertical="center"/>
      <protection locked="0"/>
    </xf>
    <xf numFmtId="0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NumberFormat="1" applyFont="1" applyFill="1" applyBorder="1" applyAlignment="1" applyProtection="1">
      <alignment horizontal="center" vertical="center"/>
      <protection locked="0"/>
    </xf>
    <xf numFmtId="0" fontId="7" fillId="0" borderId="0" xfId="20" applyNumberFormat="1" applyFont="1" applyFill="1" applyBorder="1" applyAlignment="1" applyProtection="1">
      <alignment horizontal="right" vertical="center"/>
      <protection locked="0"/>
    </xf>
    <xf numFmtId="0" fontId="9" fillId="0" borderId="0" xfId="20" applyNumberFormat="1" applyFont="1" applyFill="1" applyBorder="1" applyAlignment="1" applyProtection="1">
      <alignment horizontal="center" vertical="center"/>
      <protection locked="0"/>
    </xf>
    <xf numFmtId="187" fontId="9" fillId="0" borderId="0" xfId="20" applyNumberFormat="1" applyFont="1" applyFill="1" applyAlignment="1" applyProtection="1">
      <alignment vertical="center"/>
      <protection locked="0"/>
    </xf>
    <xf numFmtId="178" fontId="9" fillId="0" borderId="0" xfId="20" applyNumberFormat="1" applyFont="1" applyFill="1" applyBorder="1" applyAlignment="1" applyProtection="1">
      <alignment vertical="center"/>
      <protection locked="0"/>
    </xf>
    <xf numFmtId="187" fontId="4" fillId="0" borderId="0" xfId="20" applyNumberFormat="1" applyFont="1" applyFill="1" applyAlignment="1" applyProtection="1">
      <alignment vertical="center"/>
      <protection locked="0"/>
    </xf>
    <xf numFmtId="0" fontId="14" fillId="0" borderId="0" xfId="20" applyNumberFormat="1" applyFont="1" applyFill="1" applyAlignment="1" applyProtection="1">
      <alignment horizontal="center" vertical="center"/>
      <protection locked="0"/>
    </xf>
    <xf numFmtId="187" fontId="4" fillId="0" borderId="9" xfId="20" applyNumberFormat="1" applyFont="1" applyFill="1" applyBorder="1" applyAlignment="1" applyProtection="1">
      <alignment vertical="center"/>
      <protection locked="0"/>
    </xf>
    <xf numFmtId="0" fontId="4" fillId="0" borderId="0" xfId="20" applyNumberFormat="1" applyFont="1" applyFill="1" applyBorder="1" applyAlignment="1" applyProtection="1">
      <alignment horizontal="left" vertical="center"/>
      <protection locked="0"/>
    </xf>
    <xf numFmtId="0" fontId="4" fillId="2" borderId="13" xfId="20" applyNumberFormat="1" applyFont="1" applyFill="1" applyBorder="1" applyAlignment="1" applyProtection="1">
      <alignment horizontal="center" vertical="center"/>
      <protection locked="0"/>
    </xf>
    <xf numFmtId="0" fontId="4" fillId="2" borderId="14" xfId="20" applyNumberFormat="1" applyFont="1" applyFill="1" applyBorder="1" applyAlignment="1" applyProtection="1">
      <alignment horizontal="center" vertical="center"/>
      <protection locked="0"/>
    </xf>
    <xf numFmtId="0" fontId="4" fillId="2" borderId="15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NumberFormat="1" applyFont="1" applyFill="1" applyAlignment="1" applyProtection="1">
      <alignment horizontal="center" vertical="center"/>
      <protection locked="0"/>
    </xf>
    <xf numFmtId="0" fontId="4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20" applyNumberFormat="1" applyFont="1" applyFill="1" applyBorder="1" applyAlignment="1" applyProtection="1">
      <alignment horizontal="center" vertical="center"/>
      <protection locked="0"/>
    </xf>
    <xf numFmtId="0" fontId="4" fillId="0" borderId="15" xfId="20" applyNumberFormat="1" applyFont="1" applyFill="1" applyBorder="1" applyAlignment="1" applyProtection="1">
      <alignment horizontal="center" vertical="center"/>
      <protection locked="0"/>
    </xf>
    <xf numFmtId="0" fontId="4" fillId="0" borderId="16" xfId="20" applyNumberFormat="1" applyFont="1" applyFill="1" applyBorder="1" applyAlignment="1" applyProtection="1">
      <alignment vertical="center" wrapText="1"/>
      <protection locked="0"/>
    </xf>
    <xf numFmtId="0" fontId="4" fillId="0" borderId="17" xfId="20" applyNumberFormat="1" applyFont="1" applyFill="1" applyBorder="1" applyAlignment="1" applyProtection="1">
      <alignment vertical="center"/>
      <protection locked="0"/>
    </xf>
    <xf numFmtId="0" fontId="4" fillId="0" borderId="13" xfId="20" applyNumberFormat="1" applyFont="1" applyFill="1" applyBorder="1" applyAlignment="1" applyProtection="1">
      <alignment vertical="center"/>
      <protection locked="0"/>
    </xf>
    <xf numFmtId="0" fontId="4" fillId="0" borderId="11" xfId="20" applyNumberFormat="1" applyFont="1" applyFill="1" applyBorder="1" applyAlignment="1" applyProtection="1">
      <alignment vertical="center"/>
      <protection locked="0"/>
    </xf>
    <xf numFmtId="0" fontId="4" fillId="0" borderId="18" xfId="20" applyNumberFormat="1" applyFont="1" applyFill="1" applyBorder="1" applyAlignment="1" applyProtection="1">
      <alignment vertical="center"/>
      <protection locked="0"/>
    </xf>
    <xf numFmtId="0" fontId="4" fillId="0" borderId="15" xfId="20" applyNumberFormat="1" applyFont="1" applyFill="1" applyBorder="1" applyAlignment="1" applyProtection="1">
      <alignment vertical="center"/>
      <protection locked="0"/>
    </xf>
    <xf numFmtId="0" fontId="4" fillId="0" borderId="16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6" fillId="0" borderId="5" xfId="20" applyNumberFormat="1" applyFont="1" applyFill="1" applyBorder="1" applyAlignment="1" applyProtection="1">
      <alignment horizontal="distributed" vertical="center" wrapText="1"/>
      <protection locked="0"/>
    </xf>
    <xf numFmtId="0" fontId="6" fillId="0" borderId="4" xfId="20" applyNumberFormat="1" applyFont="1" applyFill="1" applyBorder="1" applyAlignment="1" applyProtection="1">
      <alignment horizontal="distributed" vertical="center" wrapText="1"/>
      <protection locked="0"/>
    </xf>
    <xf numFmtId="0" fontId="6" fillId="0" borderId="6" xfId="20" applyNumberFormat="1" applyFont="1" applyFill="1" applyBorder="1" applyAlignment="1" applyProtection="1">
      <alignment horizontal="distributed" vertical="center" wrapText="1"/>
      <protection locked="0"/>
    </xf>
    <xf numFmtId="0" fontId="1" fillId="0" borderId="0" xfId="20" applyNumberFormat="1" applyFont="1" applyAlignment="1" applyProtection="1">
      <alignment horizontal="center" vertical="center"/>
      <protection locked="0"/>
    </xf>
    <xf numFmtId="0" fontId="4" fillId="0" borderId="13" xfId="20" applyNumberFormat="1" applyFont="1" applyBorder="1" applyAlignment="1" applyProtection="1">
      <alignment horizontal="center" vertical="center" wrapText="1"/>
      <protection locked="0"/>
    </xf>
    <xf numFmtId="0" fontId="4" fillId="0" borderId="14" xfId="20" applyNumberFormat="1" applyFont="1" applyBorder="1" applyAlignment="1" applyProtection="1">
      <alignment horizontal="center" vertical="center"/>
      <protection locked="0"/>
    </xf>
    <xf numFmtId="0" fontId="4" fillId="0" borderId="15" xfId="20" applyNumberFormat="1" applyFont="1" applyBorder="1" applyAlignment="1" applyProtection="1">
      <alignment horizontal="center" vertical="center"/>
      <protection locked="0"/>
    </xf>
    <xf numFmtId="0" fontId="4" fillId="0" borderId="16" xfId="20" applyNumberFormat="1" applyFont="1" applyBorder="1" applyAlignment="1" applyProtection="1">
      <alignment vertical="center" wrapText="1"/>
      <protection locked="0"/>
    </xf>
    <xf numFmtId="0" fontId="4" fillId="0" borderId="17" xfId="20" applyNumberFormat="1" applyFont="1" applyBorder="1" applyAlignment="1" applyProtection="1">
      <alignment vertical="center"/>
      <protection locked="0"/>
    </xf>
    <xf numFmtId="0" fontId="4" fillId="0" borderId="13" xfId="20" applyNumberFormat="1" applyFont="1" applyBorder="1" applyAlignment="1" applyProtection="1">
      <alignment vertical="center"/>
      <protection locked="0"/>
    </xf>
    <xf numFmtId="0" fontId="4" fillId="0" borderId="11" xfId="20" applyNumberFormat="1" applyFont="1" applyBorder="1" applyAlignment="1" applyProtection="1">
      <alignment vertical="center"/>
      <protection locked="0"/>
    </xf>
    <xf numFmtId="0" fontId="4" fillId="0" borderId="18" xfId="20" applyNumberFormat="1" applyFont="1" applyBorder="1" applyAlignment="1" applyProtection="1">
      <alignment vertical="center"/>
      <protection locked="0"/>
    </xf>
    <xf numFmtId="0" fontId="4" fillId="0" borderId="15" xfId="20" applyNumberFormat="1" applyFont="1" applyBorder="1" applyAlignment="1" applyProtection="1">
      <alignment vertical="center"/>
      <protection locked="0"/>
    </xf>
    <xf numFmtId="0" fontId="4" fillId="0" borderId="16" xfId="20" applyNumberFormat="1" applyFont="1" applyBorder="1" applyAlignment="1" applyProtection="1">
      <alignment horizontal="center" vertical="center"/>
      <protection locked="0"/>
    </xf>
    <xf numFmtId="0" fontId="4" fillId="0" borderId="1" xfId="2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right"/>
      <protection locked="0"/>
    </xf>
    <xf numFmtId="0" fontId="6" fillId="0" borderId="5" xfId="20" applyNumberFormat="1" applyFont="1" applyBorder="1" applyAlignment="1" applyProtection="1">
      <alignment horizontal="distributed" vertical="center" wrapText="1"/>
      <protection locked="0"/>
    </xf>
    <xf numFmtId="0" fontId="6" fillId="0" borderId="4" xfId="20" applyNumberFormat="1" applyFont="1" applyBorder="1" applyAlignment="1" applyProtection="1">
      <alignment horizontal="distributed" vertical="center" wrapText="1"/>
      <protection locked="0"/>
    </xf>
    <xf numFmtId="0" fontId="6" fillId="0" borderId="6" xfId="20" applyNumberFormat="1" applyFont="1" applyBorder="1" applyAlignment="1" applyProtection="1">
      <alignment horizontal="distributed" vertical="center" wrapText="1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3年度統計年鑑1-1" xfId="20"/>
    <cellStyle name="標準_JB1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7"/>
  <sheetViews>
    <sheetView tabSelected="1" workbookViewId="0" topLeftCell="A1">
      <pane xSplit="1" topLeftCell="B1" activePane="topRight" state="frozen"/>
      <selection pane="topLeft" activeCell="A33" sqref="A33"/>
      <selection pane="topRight" activeCell="H12" sqref="H12"/>
    </sheetView>
  </sheetViews>
  <sheetFormatPr defaultColWidth="9.00390625" defaultRowHeight="14.25"/>
  <cols>
    <col min="1" max="1" width="15.625" style="8" customWidth="1"/>
    <col min="2" max="2" width="9.125" style="8" customWidth="1"/>
    <col min="3" max="3" width="8.875" style="8" customWidth="1"/>
    <col min="4" max="4" width="9.625" style="52" customWidth="1"/>
    <col min="5" max="5" width="9.375" style="8" customWidth="1"/>
    <col min="6" max="6" width="9.375" style="52" customWidth="1"/>
    <col min="7" max="7" width="12.25390625" style="8" customWidth="1"/>
    <col min="8" max="8" width="10.50390625" style="8" customWidth="1"/>
    <col min="9" max="9" width="11.625" style="1" customWidth="1"/>
    <col min="10" max="10" width="11.625" style="8" customWidth="1"/>
    <col min="11" max="11" width="9.00390625" style="8" customWidth="1"/>
    <col min="12" max="12" width="14.00390625" style="8" customWidth="1"/>
    <col min="13" max="15" width="8.00390625" style="8" customWidth="1"/>
    <col min="16" max="17" width="12.00390625" style="8" customWidth="1"/>
    <col min="18" max="16384" width="9.00390625" style="8" customWidth="1"/>
  </cols>
  <sheetData>
    <row r="1" ht="6" customHeight="1"/>
    <row r="2" ht="6" customHeight="1"/>
    <row r="3" spans="1:17" s="3" customFormat="1" ht="18.75">
      <c r="A3" s="132" t="s">
        <v>53</v>
      </c>
      <c r="B3" s="132"/>
      <c r="C3" s="132"/>
      <c r="D3" s="132"/>
      <c r="E3" s="132"/>
      <c r="F3" s="132"/>
      <c r="G3" s="132"/>
      <c r="H3" s="132"/>
      <c r="I3" s="1"/>
      <c r="J3" s="2"/>
      <c r="K3" s="2"/>
      <c r="L3" s="2"/>
      <c r="M3" s="2"/>
      <c r="N3" s="2"/>
      <c r="O3" s="2"/>
      <c r="P3" s="2"/>
      <c r="Q3" s="2"/>
    </row>
    <row r="4" spans="1:17" s="3" customFormat="1" ht="7.5" customHeight="1">
      <c r="A4" s="4"/>
      <c r="B4" s="5"/>
      <c r="C4" s="6"/>
      <c r="D4" s="53"/>
      <c r="E4" s="4"/>
      <c r="F4" s="53"/>
      <c r="G4" s="5"/>
      <c r="H4" s="5"/>
      <c r="I4" s="1"/>
      <c r="J4" s="2"/>
      <c r="K4" s="2"/>
      <c r="L4" s="2"/>
      <c r="M4" s="2"/>
      <c r="N4" s="2"/>
      <c r="O4" s="2"/>
      <c r="P4" s="2"/>
      <c r="Q4" s="2"/>
    </row>
    <row r="5" spans="1:17" ht="21.75" customHeight="1" thickBot="1">
      <c r="A5" s="7"/>
      <c r="B5" s="7"/>
      <c r="C5" s="7"/>
      <c r="D5" s="54"/>
      <c r="E5" s="7"/>
      <c r="F5" s="54"/>
      <c r="G5" s="144" t="s">
        <v>68</v>
      </c>
      <c r="H5" s="144"/>
      <c r="J5" s="2"/>
      <c r="K5" s="2"/>
      <c r="L5" s="2"/>
      <c r="M5" s="2"/>
      <c r="N5" s="2"/>
      <c r="O5" s="2"/>
      <c r="P5" s="2"/>
      <c r="Q5" s="2"/>
    </row>
    <row r="6" spans="1:18" ht="18.75" customHeight="1">
      <c r="A6" s="133" t="s">
        <v>70</v>
      </c>
      <c r="B6" s="21"/>
      <c r="C6" s="21"/>
      <c r="D6" s="136" t="s">
        <v>57</v>
      </c>
      <c r="E6" s="137"/>
      <c r="F6" s="138"/>
      <c r="G6" s="145" t="s">
        <v>59</v>
      </c>
      <c r="H6" s="142" t="s">
        <v>3</v>
      </c>
      <c r="I6" s="114" t="s">
        <v>0</v>
      </c>
      <c r="J6" s="23"/>
      <c r="K6" s="24"/>
      <c r="L6" s="24"/>
      <c r="M6" s="2"/>
      <c r="N6" s="2"/>
      <c r="O6" s="2"/>
      <c r="P6" s="2"/>
      <c r="Q6" s="2"/>
      <c r="R6" s="2"/>
    </row>
    <row r="7" spans="1:18" ht="18.75" customHeight="1">
      <c r="A7" s="134"/>
      <c r="B7" s="20" t="s">
        <v>1</v>
      </c>
      <c r="C7" s="20" t="s">
        <v>2</v>
      </c>
      <c r="D7" s="139"/>
      <c r="E7" s="140"/>
      <c r="F7" s="141"/>
      <c r="G7" s="146"/>
      <c r="H7" s="143"/>
      <c r="I7" s="115"/>
      <c r="J7" s="23"/>
      <c r="K7" s="25"/>
      <c r="L7" s="24"/>
      <c r="M7" s="2"/>
      <c r="N7" s="2"/>
      <c r="O7" s="2"/>
      <c r="P7" s="2"/>
      <c r="Q7" s="2"/>
      <c r="R7" s="2"/>
    </row>
    <row r="8" spans="1:18" ht="18.75" customHeight="1">
      <c r="A8" s="135"/>
      <c r="B8" s="22" t="s">
        <v>56</v>
      </c>
      <c r="C8" s="22" t="s">
        <v>72</v>
      </c>
      <c r="D8" s="55" t="s">
        <v>4</v>
      </c>
      <c r="E8" s="10" t="s">
        <v>5</v>
      </c>
      <c r="F8" s="55" t="s">
        <v>6</v>
      </c>
      <c r="G8" s="147"/>
      <c r="H8" s="9" t="s">
        <v>71</v>
      </c>
      <c r="I8" s="116"/>
      <c r="J8" s="25"/>
      <c r="K8" s="24"/>
      <c r="L8" s="24"/>
      <c r="M8" s="2"/>
      <c r="N8" s="2"/>
      <c r="O8" s="2"/>
      <c r="P8" s="2"/>
      <c r="Q8" s="2"/>
      <c r="R8" s="2"/>
    </row>
    <row r="9" spans="1:18" ht="19.5" customHeight="1">
      <c r="A9" s="11"/>
      <c r="B9" s="12"/>
      <c r="C9" s="13"/>
      <c r="D9" s="56"/>
      <c r="E9" s="13"/>
      <c r="F9" s="56"/>
      <c r="G9" s="11"/>
      <c r="H9" s="11"/>
      <c r="I9" s="26"/>
      <c r="J9" s="27"/>
      <c r="K9" s="27"/>
      <c r="L9" s="27"/>
      <c r="M9" s="2"/>
      <c r="N9" s="2"/>
      <c r="O9" s="2"/>
      <c r="P9" s="2"/>
      <c r="Q9" s="2"/>
      <c r="R9" s="2"/>
    </row>
    <row r="10" spans="1:18" ht="19.5" customHeight="1">
      <c r="A10" s="62" t="s">
        <v>74</v>
      </c>
      <c r="B10" s="85">
        <v>3691.09</v>
      </c>
      <c r="C10" s="57">
        <v>551417</v>
      </c>
      <c r="D10" s="57">
        <v>1410825</v>
      </c>
      <c r="E10" s="57">
        <v>669691</v>
      </c>
      <c r="F10" s="57">
        <v>741134</v>
      </c>
      <c r="G10" s="110">
        <v>-0.7376997277159804</v>
      </c>
      <c r="H10" s="86">
        <v>382.2</v>
      </c>
      <c r="I10" s="28"/>
      <c r="J10" s="61">
        <v>1421310</v>
      </c>
      <c r="K10" s="27"/>
      <c r="L10" s="27"/>
      <c r="M10" s="14"/>
      <c r="N10" s="14"/>
      <c r="O10" s="14"/>
      <c r="P10" s="14"/>
      <c r="Q10" s="14"/>
      <c r="R10" s="14"/>
    </row>
    <row r="11" spans="1:18" s="16" customFormat="1" ht="19.5" customHeight="1">
      <c r="A11" s="84" t="s">
        <v>75</v>
      </c>
      <c r="B11" s="85">
        <v>3691.09</v>
      </c>
      <c r="C11" s="57">
        <v>556329</v>
      </c>
      <c r="D11" s="57">
        <v>1405074</v>
      </c>
      <c r="E11" s="57">
        <v>666272</v>
      </c>
      <c r="F11" s="57">
        <v>738802</v>
      </c>
      <c r="G11" s="110">
        <v>-1.1423264453215696</v>
      </c>
      <c r="H11" s="86">
        <v>380.7</v>
      </c>
      <c r="I11" s="29"/>
      <c r="J11" s="61">
        <v>1421310</v>
      </c>
      <c r="K11" s="30"/>
      <c r="L11" s="30"/>
      <c r="M11" s="15"/>
      <c r="N11" s="15"/>
      <c r="O11" s="15"/>
      <c r="P11" s="15"/>
      <c r="Q11" s="15"/>
      <c r="R11" s="15"/>
    </row>
    <row r="12" spans="1:18" s="16" customFormat="1" ht="19.5" customHeight="1">
      <c r="A12" s="87" t="s">
        <v>76</v>
      </c>
      <c r="B12" s="71">
        <f>B14+B29</f>
        <v>3691.09</v>
      </c>
      <c r="C12" s="77">
        <f>C14+C29</f>
        <v>561651</v>
      </c>
      <c r="D12" s="77">
        <f>D14+D29</f>
        <v>1400951</v>
      </c>
      <c r="E12" s="77">
        <f>E14+E29</f>
        <v>663659</v>
      </c>
      <c r="F12" s="77">
        <f>F14+F29</f>
        <v>737292</v>
      </c>
      <c r="G12" s="108">
        <f>(D12-J12)/J12*100</f>
        <v>-1.432410944832584</v>
      </c>
      <c r="H12" s="89">
        <f>ROUND(D12/B12,1)</f>
        <v>379.5</v>
      </c>
      <c r="I12" s="29"/>
      <c r="J12" s="61">
        <v>1421310</v>
      </c>
      <c r="K12" s="30"/>
      <c r="L12" s="30"/>
      <c r="M12" s="15"/>
      <c r="N12" s="15"/>
      <c r="O12" s="15"/>
      <c r="P12" s="15"/>
      <c r="Q12" s="15"/>
      <c r="R12" s="15"/>
    </row>
    <row r="13" spans="1:18" ht="19.5" customHeight="1">
      <c r="A13" s="54"/>
      <c r="B13" s="72"/>
      <c r="C13" s="57"/>
      <c r="D13" s="57"/>
      <c r="E13" s="57"/>
      <c r="F13" s="57"/>
      <c r="G13" s="88"/>
      <c r="H13" s="89"/>
      <c r="I13" s="31"/>
      <c r="J13" s="27"/>
      <c r="K13" s="27"/>
      <c r="L13" s="27"/>
      <c r="M13" s="2"/>
      <c r="N13" s="2"/>
      <c r="O13" s="2"/>
      <c r="P13" s="2"/>
      <c r="Q13" s="2"/>
      <c r="R13" s="2"/>
    </row>
    <row r="14" spans="1:18" s="16" customFormat="1" ht="19.5" customHeight="1">
      <c r="A14" s="90" t="s">
        <v>7</v>
      </c>
      <c r="B14" s="73">
        <f>SUM(B16:B27)</f>
        <v>1272.21</v>
      </c>
      <c r="C14" s="76">
        <f>SUM(C16:C27)</f>
        <v>446062</v>
      </c>
      <c r="D14" s="76">
        <f>SUM(D16:D27)</f>
        <v>1105086</v>
      </c>
      <c r="E14" s="76">
        <f>SUM(E16:E27)</f>
        <v>523451</v>
      </c>
      <c r="F14" s="76">
        <f>SUM(F16:F27)</f>
        <v>581635</v>
      </c>
      <c r="G14" s="108">
        <f>(D14-J14)/J14*100</f>
        <v>-0.9854097003451353</v>
      </c>
      <c r="H14" s="89">
        <f>ROUND(D14/B14,1)</f>
        <v>868.6</v>
      </c>
      <c r="I14" s="32" t="s">
        <v>7</v>
      </c>
      <c r="J14" s="51">
        <f>SUM(J16:J27)</f>
        <v>1116084</v>
      </c>
      <c r="K14" s="30"/>
      <c r="L14" s="30"/>
      <c r="M14" s="15"/>
      <c r="N14" s="15"/>
      <c r="O14" s="15"/>
      <c r="P14" s="15"/>
      <c r="Q14" s="15"/>
      <c r="R14" s="15"/>
    </row>
    <row r="15" spans="1:15" ht="19.5" customHeight="1">
      <c r="A15" s="54"/>
      <c r="B15" s="72"/>
      <c r="C15" s="57"/>
      <c r="D15" s="57"/>
      <c r="E15" s="57"/>
      <c r="F15" s="57"/>
      <c r="G15" s="88"/>
      <c r="H15" s="89"/>
      <c r="I15" s="31"/>
      <c r="J15" s="33" t="s">
        <v>62</v>
      </c>
      <c r="K15" s="28" t="s">
        <v>63</v>
      </c>
      <c r="L15" s="24" t="s">
        <v>64</v>
      </c>
      <c r="M15" s="2"/>
      <c r="N15" s="2"/>
      <c r="O15" s="2"/>
    </row>
    <row r="16" spans="1:15" ht="19.5" customHeight="1">
      <c r="A16" s="91" t="s">
        <v>69</v>
      </c>
      <c r="B16" s="72">
        <v>276.84</v>
      </c>
      <c r="C16" s="57">
        <v>152897</v>
      </c>
      <c r="D16" s="57">
        <f>SUM(E16:F16)</f>
        <v>365470</v>
      </c>
      <c r="E16" s="57">
        <v>171273</v>
      </c>
      <c r="F16" s="57">
        <v>194197</v>
      </c>
      <c r="G16" s="110">
        <f aca="true" t="shared" si="0" ref="G16:G27">(D16-J16)/J16*100</f>
        <v>-1.2515468708626272</v>
      </c>
      <c r="H16" s="86">
        <f>ROUND(D16/B16,1)</f>
        <v>1320.1</v>
      </c>
      <c r="I16" s="66" t="s">
        <v>8</v>
      </c>
      <c r="J16" s="34">
        <v>370102</v>
      </c>
      <c r="K16" s="35">
        <v>-0.00300727907441732</v>
      </c>
      <c r="L16" s="35">
        <v>1332.86013581852</v>
      </c>
      <c r="M16" s="14"/>
      <c r="N16" s="14"/>
      <c r="O16" s="14"/>
    </row>
    <row r="17" spans="1:15" ht="19.5" customHeight="1">
      <c r="A17" s="91" t="s">
        <v>9</v>
      </c>
      <c r="B17" s="72">
        <v>16.49</v>
      </c>
      <c r="C17" s="57">
        <v>28997</v>
      </c>
      <c r="D17" s="57">
        <f aca="true" t="shared" si="1" ref="D17:D43">SUM(E17:F17)</f>
        <v>68687</v>
      </c>
      <c r="E17" s="57">
        <v>32486</v>
      </c>
      <c r="F17" s="57">
        <v>36201</v>
      </c>
      <c r="G17" s="110">
        <f t="shared" si="0"/>
        <v>-2.9844632768361583</v>
      </c>
      <c r="H17" s="86">
        <f>ROUND(D17/B17,1)</f>
        <v>4165.4</v>
      </c>
      <c r="I17" s="66" t="s">
        <v>9</v>
      </c>
      <c r="J17" s="34">
        <v>70800</v>
      </c>
      <c r="K17" s="35">
        <v>-0.008418079096045198</v>
      </c>
      <c r="L17" s="35">
        <v>4257.368101879928</v>
      </c>
      <c r="M17" s="14"/>
      <c r="N17" s="14"/>
      <c r="O17" s="14"/>
    </row>
    <row r="18" spans="1:15" ht="19.5" customHeight="1">
      <c r="A18" s="91" t="s">
        <v>10</v>
      </c>
      <c r="B18" s="72">
        <v>42.68</v>
      </c>
      <c r="C18" s="57">
        <v>36224</v>
      </c>
      <c r="D18" s="57">
        <f t="shared" si="1"/>
        <v>89118</v>
      </c>
      <c r="E18" s="57">
        <v>42500</v>
      </c>
      <c r="F18" s="57">
        <v>46618</v>
      </c>
      <c r="G18" s="110">
        <f t="shared" si="0"/>
        <v>-2.786019722488873</v>
      </c>
      <c r="H18" s="86">
        <f aca="true" t="shared" si="2" ref="H18:H27">ROUND(D18/B18,1)</f>
        <v>2088.1</v>
      </c>
      <c r="I18" s="66" t="s">
        <v>10</v>
      </c>
      <c r="J18" s="34">
        <v>91672</v>
      </c>
      <c r="K18" s="35">
        <v>-0.007308665677633302</v>
      </c>
      <c r="L18" s="35">
        <v>2132.1930646672913</v>
      </c>
      <c r="M18" s="14"/>
      <c r="N18" s="14"/>
      <c r="O18" s="14"/>
    </row>
    <row r="19" spans="1:15" ht="19.5" customHeight="1">
      <c r="A19" s="91" t="s">
        <v>11</v>
      </c>
      <c r="B19" s="72">
        <v>86.37</v>
      </c>
      <c r="C19" s="57">
        <v>29453</v>
      </c>
      <c r="D19" s="57">
        <f t="shared" si="1"/>
        <v>70117</v>
      </c>
      <c r="E19" s="57">
        <v>34297</v>
      </c>
      <c r="F19" s="57">
        <v>35820</v>
      </c>
      <c r="G19" s="110">
        <f t="shared" si="0"/>
        <v>-1.4546323364065663</v>
      </c>
      <c r="H19" s="86">
        <f t="shared" si="2"/>
        <v>811.8</v>
      </c>
      <c r="I19" s="66" t="s">
        <v>11</v>
      </c>
      <c r="J19" s="34">
        <v>71152</v>
      </c>
      <c r="K19" s="35">
        <v>-0.0017568023386552731</v>
      </c>
      <c r="L19" s="35">
        <v>822.3572999884219</v>
      </c>
      <c r="M19" s="14"/>
      <c r="N19" s="14"/>
      <c r="O19" s="14"/>
    </row>
    <row r="20" spans="1:15" ht="19.5" customHeight="1">
      <c r="A20" s="91" t="s">
        <v>12</v>
      </c>
      <c r="B20" s="72">
        <v>39.52</v>
      </c>
      <c r="C20" s="57">
        <v>49408</v>
      </c>
      <c r="D20" s="57">
        <f t="shared" si="1"/>
        <v>124495</v>
      </c>
      <c r="E20" s="57">
        <v>59409</v>
      </c>
      <c r="F20" s="57">
        <v>65086</v>
      </c>
      <c r="G20" s="110">
        <f t="shared" si="0"/>
        <v>-0.18680649092425117</v>
      </c>
      <c r="H20" s="86">
        <f t="shared" si="2"/>
        <v>3150.2</v>
      </c>
      <c r="I20" s="66" t="s">
        <v>12</v>
      </c>
      <c r="J20" s="67">
        <v>124728</v>
      </c>
      <c r="K20" s="35">
        <v>-0.0005291514335193381</v>
      </c>
      <c r="L20" s="35">
        <v>3154.4028340080968</v>
      </c>
      <c r="M20" s="14"/>
      <c r="N20" s="14"/>
      <c r="O20" s="14"/>
    </row>
    <row r="21" spans="1:15" ht="19.5" customHeight="1">
      <c r="A21" s="91" t="s">
        <v>13</v>
      </c>
      <c r="B21" s="72">
        <v>98.92</v>
      </c>
      <c r="C21" s="57">
        <v>23575</v>
      </c>
      <c r="D21" s="57">
        <f t="shared" si="1"/>
        <v>60249</v>
      </c>
      <c r="E21" s="57">
        <v>28490</v>
      </c>
      <c r="F21" s="57">
        <v>31759</v>
      </c>
      <c r="G21" s="110">
        <f t="shared" si="0"/>
        <v>-1.4411909046294782</v>
      </c>
      <c r="H21" s="86">
        <f t="shared" si="2"/>
        <v>609.1</v>
      </c>
      <c r="I21" s="66" t="s">
        <v>13</v>
      </c>
      <c r="J21" s="34">
        <v>61130</v>
      </c>
      <c r="K21" s="35">
        <v>-0.0020938982496319317</v>
      </c>
      <c r="L21" s="35">
        <v>616.6801455721795</v>
      </c>
      <c r="M21" s="14"/>
      <c r="N21" s="14"/>
      <c r="O21" s="14"/>
    </row>
    <row r="22" spans="1:15" ht="19.5" customHeight="1">
      <c r="A22" s="91" t="s">
        <v>61</v>
      </c>
      <c r="B22" s="72">
        <v>292.05</v>
      </c>
      <c r="C22" s="57">
        <v>13861</v>
      </c>
      <c r="D22" s="57">
        <f t="shared" si="1"/>
        <v>35082</v>
      </c>
      <c r="E22" s="57">
        <v>16535</v>
      </c>
      <c r="F22" s="57">
        <v>18547</v>
      </c>
      <c r="G22" s="110">
        <f t="shared" si="0"/>
        <v>-6.1351170568561875</v>
      </c>
      <c r="H22" s="86">
        <f t="shared" si="2"/>
        <v>120.1</v>
      </c>
      <c r="I22" s="66" t="s">
        <v>14</v>
      </c>
      <c r="J22" s="34">
        <v>37375</v>
      </c>
      <c r="K22" s="35">
        <v>-0.019050167224080268</v>
      </c>
      <c r="L22" s="35">
        <v>125.5367231638418</v>
      </c>
      <c r="M22" s="14"/>
      <c r="N22" s="14"/>
      <c r="O22" s="14"/>
    </row>
    <row r="23" spans="1:12" ht="19.5" customHeight="1">
      <c r="A23" s="91" t="s">
        <v>15</v>
      </c>
      <c r="B23" s="72">
        <v>60.58</v>
      </c>
      <c r="C23" s="57">
        <v>12553</v>
      </c>
      <c r="D23" s="57">
        <f t="shared" si="1"/>
        <v>30373</v>
      </c>
      <c r="E23" s="57">
        <v>14123</v>
      </c>
      <c r="F23" s="57">
        <v>16250</v>
      </c>
      <c r="G23" s="110">
        <f t="shared" si="0"/>
        <v>-5.887274192049081</v>
      </c>
      <c r="H23" s="86">
        <f t="shared" si="2"/>
        <v>501.4</v>
      </c>
      <c r="I23" s="66" t="s">
        <v>15</v>
      </c>
      <c r="J23" s="34">
        <v>32273</v>
      </c>
      <c r="K23" s="35">
        <v>-0.014966070709261613</v>
      </c>
      <c r="L23" s="35">
        <v>524.7606470782437</v>
      </c>
    </row>
    <row r="24" spans="1:12" ht="19.5" customHeight="1">
      <c r="A24" s="91" t="s">
        <v>16</v>
      </c>
      <c r="B24" s="72">
        <v>53.18</v>
      </c>
      <c r="C24" s="57">
        <v>45846</v>
      </c>
      <c r="D24" s="57">
        <f t="shared" si="1"/>
        <v>116885</v>
      </c>
      <c r="E24" s="57">
        <v>55506</v>
      </c>
      <c r="F24" s="57">
        <v>61379</v>
      </c>
      <c r="G24" s="110">
        <f t="shared" si="0"/>
        <v>2.8138908924581743</v>
      </c>
      <c r="H24" s="86">
        <f t="shared" si="2"/>
        <v>2197.9</v>
      </c>
      <c r="I24" s="66" t="s">
        <v>16</v>
      </c>
      <c r="J24" s="34">
        <v>113686</v>
      </c>
      <c r="K24" s="35">
        <v>0.0053480639656598</v>
      </c>
      <c r="L24" s="35">
        <v>2149.1914253478753</v>
      </c>
    </row>
    <row r="25" spans="1:12" ht="19.5" customHeight="1">
      <c r="A25" s="91" t="s">
        <v>17</v>
      </c>
      <c r="B25" s="72">
        <v>24.23</v>
      </c>
      <c r="C25" s="57">
        <v>27120</v>
      </c>
      <c r="D25" s="57">
        <f t="shared" si="1"/>
        <v>74383</v>
      </c>
      <c r="E25" s="57">
        <v>35475</v>
      </c>
      <c r="F25" s="57">
        <v>38908</v>
      </c>
      <c r="G25" s="110">
        <f t="shared" si="0"/>
        <v>4.767739936336235</v>
      </c>
      <c r="H25" s="86">
        <f t="shared" si="2"/>
        <v>3069.9</v>
      </c>
      <c r="I25" s="66" t="s">
        <v>17</v>
      </c>
      <c r="J25" s="34">
        <v>70998</v>
      </c>
      <c r="K25" s="35">
        <v>0.012098932364291952</v>
      </c>
      <c r="L25" s="35">
        <v>2965.62113082955</v>
      </c>
    </row>
    <row r="26" spans="1:12" ht="19.5" customHeight="1">
      <c r="A26" s="91" t="s">
        <v>60</v>
      </c>
      <c r="B26" s="72">
        <v>33.73</v>
      </c>
      <c r="C26" s="57">
        <v>12922</v>
      </c>
      <c r="D26" s="57">
        <f t="shared" si="1"/>
        <v>35499</v>
      </c>
      <c r="E26" s="57">
        <v>16942</v>
      </c>
      <c r="F26" s="57">
        <v>18557</v>
      </c>
      <c r="G26" s="110">
        <f t="shared" si="0"/>
        <v>1.4692010861797913</v>
      </c>
      <c r="H26" s="86">
        <f t="shared" si="2"/>
        <v>1052.4</v>
      </c>
      <c r="I26" s="66" t="s">
        <v>60</v>
      </c>
      <c r="J26" s="34">
        <v>34985</v>
      </c>
      <c r="K26" s="35">
        <v>0.0020294411890810346</v>
      </c>
      <c r="L26" s="35">
        <v>1039.3121849985178</v>
      </c>
    </row>
    <row r="27" spans="1:12" ht="19.5" customHeight="1">
      <c r="A27" s="91" t="s">
        <v>66</v>
      </c>
      <c r="B27" s="72">
        <v>247.62</v>
      </c>
      <c r="C27" s="57">
        <v>13206</v>
      </c>
      <c r="D27" s="57">
        <f t="shared" si="1"/>
        <v>34728</v>
      </c>
      <c r="E27" s="57">
        <v>16415</v>
      </c>
      <c r="F27" s="57">
        <v>18313</v>
      </c>
      <c r="G27" s="110">
        <f t="shared" si="0"/>
        <v>-6.602479627786892</v>
      </c>
      <c r="H27" s="86">
        <f t="shared" si="2"/>
        <v>140.2</v>
      </c>
      <c r="I27" s="31" t="s">
        <v>65</v>
      </c>
      <c r="J27" s="34">
        <v>37183</v>
      </c>
      <c r="K27" s="35">
        <v>-0.013904203533873007</v>
      </c>
      <c r="L27" s="35">
        <v>148.073661255149</v>
      </c>
    </row>
    <row r="28" spans="1:12" ht="19.5" customHeight="1">
      <c r="A28" s="90"/>
      <c r="B28" s="72"/>
      <c r="C28" s="57"/>
      <c r="D28" s="77"/>
      <c r="E28" s="57"/>
      <c r="F28" s="57"/>
      <c r="G28" s="88"/>
      <c r="H28" s="86"/>
      <c r="I28" s="31"/>
      <c r="J28" s="34"/>
      <c r="K28" s="27"/>
      <c r="L28" s="27"/>
    </row>
    <row r="29" spans="1:15" s="16" customFormat="1" ht="19.5" customHeight="1">
      <c r="A29" s="90" t="s">
        <v>18</v>
      </c>
      <c r="B29" s="73">
        <f>B31+B34+B40+B54+B58+B62+B68</f>
        <v>2418.88</v>
      </c>
      <c r="C29" s="77">
        <f>C31+C34+C40+C54+C58+C62+C68</f>
        <v>115589</v>
      </c>
      <c r="D29" s="77">
        <f t="shared" si="1"/>
        <v>295865</v>
      </c>
      <c r="E29" s="77">
        <f>E31+E34+E40+E54+E58+E62+E68</f>
        <v>140208</v>
      </c>
      <c r="F29" s="77">
        <f>F31+F34+F40+F54+F58+F62+F68</f>
        <v>155657</v>
      </c>
      <c r="G29" s="108">
        <f>(D29-J29)/J29*100</f>
        <v>-3.066907799466625</v>
      </c>
      <c r="H29" s="89">
        <f>ROUND(D29/B29,1)</f>
        <v>122.3</v>
      </c>
      <c r="I29" s="32" t="s">
        <v>18</v>
      </c>
      <c r="J29" s="37">
        <f>J31+J34+J40+J54+J58+J62+J68</f>
        <v>305226</v>
      </c>
      <c r="K29" s="36"/>
      <c r="L29" s="36"/>
      <c r="M29" s="15"/>
      <c r="N29" s="15"/>
      <c r="O29" s="15"/>
    </row>
    <row r="30" spans="1:15" ht="19.5" customHeight="1">
      <c r="A30" s="54"/>
      <c r="B30" s="72"/>
      <c r="C30" s="57"/>
      <c r="D30" s="77"/>
      <c r="E30" s="57"/>
      <c r="F30" s="57"/>
      <c r="G30" s="88"/>
      <c r="H30" s="86"/>
      <c r="I30" s="31"/>
      <c r="J30" s="34"/>
      <c r="K30" s="24"/>
      <c r="L30" s="24"/>
      <c r="M30" s="2"/>
      <c r="N30" s="2"/>
      <c r="O30" s="2"/>
    </row>
    <row r="31" spans="1:15" s="16" customFormat="1" ht="19.5" customHeight="1">
      <c r="A31" s="90" t="s">
        <v>19</v>
      </c>
      <c r="B31" s="73">
        <f>B32</f>
        <v>66.56</v>
      </c>
      <c r="C31" s="77">
        <f aca="true" t="shared" si="3" ref="C31:H31">C32</f>
        <v>1345</v>
      </c>
      <c r="D31" s="77">
        <f t="shared" si="1"/>
        <v>4234</v>
      </c>
      <c r="E31" s="77">
        <f t="shared" si="3"/>
        <v>2026</v>
      </c>
      <c r="F31" s="77">
        <f t="shared" si="3"/>
        <v>2208</v>
      </c>
      <c r="G31" s="88">
        <f>(D31-J31)/J31*100</f>
        <v>-7.856365614798694</v>
      </c>
      <c r="H31" s="89">
        <f t="shared" si="3"/>
        <v>63.6</v>
      </c>
      <c r="I31" s="32" t="s">
        <v>19</v>
      </c>
      <c r="J31" s="37">
        <f>J32</f>
        <v>4595</v>
      </c>
      <c r="K31" s="36"/>
      <c r="L31" s="36"/>
      <c r="M31" s="15"/>
      <c r="N31" s="15"/>
      <c r="O31" s="15"/>
    </row>
    <row r="32" spans="1:15" ht="19.5" customHeight="1">
      <c r="A32" s="93" t="s">
        <v>20</v>
      </c>
      <c r="B32" s="72">
        <v>66.56</v>
      </c>
      <c r="C32" s="57">
        <v>1345</v>
      </c>
      <c r="D32" s="57">
        <f t="shared" si="1"/>
        <v>4234</v>
      </c>
      <c r="E32" s="57">
        <v>2026</v>
      </c>
      <c r="F32" s="57">
        <v>2208</v>
      </c>
      <c r="G32" s="110">
        <f>(D32-J32)/J32*100</f>
        <v>-7.856365614798694</v>
      </c>
      <c r="H32" s="86">
        <f aca="true" t="shared" si="4" ref="H32:H43">ROUND(D32/B32,1)</f>
        <v>63.6</v>
      </c>
      <c r="I32" s="39" t="s">
        <v>20</v>
      </c>
      <c r="J32" s="34">
        <v>4595</v>
      </c>
      <c r="K32" s="35"/>
      <c r="L32" s="35"/>
      <c r="M32" s="14"/>
      <c r="N32" s="14"/>
      <c r="O32" s="14"/>
    </row>
    <row r="33" spans="1:15" ht="19.5" customHeight="1">
      <c r="A33" s="93"/>
      <c r="B33" s="72"/>
      <c r="C33" s="57"/>
      <c r="D33" s="57"/>
      <c r="E33" s="57"/>
      <c r="F33" s="57"/>
      <c r="G33" s="92"/>
      <c r="H33" s="86"/>
      <c r="I33" s="39"/>
      <c r="J33" s="34"/>
      <c r="K33" s="35"/>
      <c r="L33" s="35"/>
      <c r="M33" s="14"/>
      <c r="N33" s="14"/>
      <c r="O33" s="14"/>
    </row>
    <row r="34" spans="1:15" s="16" customFormat="1" ht="19.5" customHeight="1">
      <c r="A34" s="90" t="s">
        <v>21</v>
      </c>
      <c r="B34" s="73">
        <f>SUM(B35:B38)</f>
        <v>51.3</v>
      </c>
      <c r="C34" s="77">
        <f>SUM(C35:C38)</f>
        <v>31545</v>
      </c>
      <c r="D34" s="77">
        <f t="shared" si="1"/>
        <v>78482</v>
      </c>
      <c r="E34" s="77">
        <f>SUM(E35:E38)</f>
        <v>37022</v>
      </c>
      <c r="F34" s="77">
        <f>SUM(F35:F38)</f>
        <v>41460</v>
      </c>
      <c r="G34" s="108">
        <f>(D34-J34)/J34*100</f>
        <v>-1.182306946525478</v>
      </c>
      <c r="H34" s="89">
        <f t="shared" si="4"/>
        <v>1529.9</v>
      </c>
      <c r="I34" s="32" t="s">
        <v>21</v>
      </c>
      <c r="J34" s="37">
        <f>SUM(J35:J38)</f>
        <v>79421</v>
      </c>
      <c r="K34" s="36"/>
      <c r="L34" s="36"/>
      <c r="M34" s="15"/>
      <c r="N34" s="15"/>
      <c r="O34" s="15"/>
    </row>
    <row r="35" spans="1:15" ht="19.5" customHeight="1">
      <c r="A35" s="93" t="s">
        <v>22</v>
      </c>
      <c r="B35" s="72">
        <v>23.9</v>
      </c>
      <c r="C35" s="57">
        <v>7684</v>
      </c>
      <c r="D35" s="57">
        <f t="shared" si="1"/>
        <v>19833</v>
      </c>
      <c r="E35" s="57">
        <v>9362</v>
      </c>
      <c r="F35" s="57">
        <v>10471</v>
      </c>
      <c r="G35" s="110">
        <f>(D35-J35)/J35*100</f>
        <v>-2.233067139899438</v>
      </c>
      <c r="H35" s="86">
        <f t="shared" si="4"/>
        <v>829.8</v>
      </c>
      <c r="I35" s="39" t="s">
        <v>22</v>
      </c>
      <c r="J35" s="34">
        <v>20286</v>
      </c>
      <c r="K35" s="35"/>
      <c r="L35" s="35"/>
      <c r="M35" s="14"/>
      <c r="N35" s="14"/>
      <c r="O35" s="14"/>
    </row>
    <row r="36" spans="1:15" ht="19.5" customHeight="1">
      <c r="A36" s="93" t="s">
        <v>23</v>
      </c>
      <c r="B36" s="72">
        <v>8.8</v>
      </c>
      <c r="C36" s="57">
        <v>9609</v>
      </c>
      <c r="D36" s="57">
        <f t="shared" si="1"/>
        <v>22999</v>
      </c>
      <c r="E36" s="57">
        <v>10830</v>
      </c>
      <c r="F36" s="57">
        <v>12169</v>
      </c>
      <c r="G36" s="110">
        <f>(D36-J36)/J36*100</f>
        <v>-0.2731766542364062</v>
      </c>
      <c r="H36" s="86">
        <f t="shared" si="4"/>
        <v>2613.5</v>
      </c>
      <c r="I36" s="39" t="s">
        <v>23</v>
      </c>
      <c r="J36" s="34">
        <v>23062</v>
      </c>
      <c r="K36" s="35"/>
      <c r="L36" s="35"/>
      <c r="M36" s="14"/>
      <c r="N36" s="14"/>
      <c r="O36" s="14"/>
    </row>
    <row r="37" spans="1:15" ht="19.5" customHeight="1">
      <c r="A37" s="93" t="s">
        <v>24</v>
      </c>
      <c r="B37" s="72">
        <v>14.27</v>
      </c>
      <c r="C37" s="57">
        <v>10925</v>
      </c>
      <c r="D37" s="57">
        <f t="shared" si="1"/>
        <v>27714</v>
      </c>
      <c r="E37" s="57">
        <v>13046</v>
      </c>
      <c r="F37" s="57">
        <v>14668</v>
      </c>
      <c r="G37" s="110">
        <f>(D37-J37)/J37*100</f>
        <v>-0.36669542709232095</v>
      </c>
      <c r="H37" s="86">
        <f t="shared" si="4"/>
        <v>1942.1</v>
      </c>
      <c r="I37" s="39" t="s">
        <v>24</v>
      </c>
      <c r="J37" s="34">
        <v>27816</v>
      </c>
      <c r="K37" s="35"/>
      <c r="L37" s="35"/>
      <c r="M37" s="14"/>
      <c r="N37" s="14"/>
      <c r="O37" s="14"/>
    </row>
    <row r="38" spans="1:15" ht="19.5" customHeight="1">
      <c r="A38" s="93" t="s">
        <v>25</v>
      </c>
      <c r="B38" s="72">
        <v>4.33</v>
      </c>
      <c r="C38" s="57">
        <v>3327</v>
      </c>
      <c r="D38" s="57">
        <f t="shared" si="1"/>
        <v>7936</v>
      </c>
      <c r="E38" s="57">
        <v>3784</v>
      </c>
      <c r="F38" s="57">
        <v>4152</v>
      </c>
      <c r="G38" s="110">
        <f>(D38-J38)/J38*100</f>
        <v>-3.8876105122926004</v>
      </c>
      <c r="H38" s="86">
        <f t="shared" si="4"/>
        <v>1832.8</v>
      </c>
      <c r="I38" s="39" t="s">
        <v>25</v>
      </c>
      <c r="J38" s="34">
        <v>8257</v>
      </c>
      <c r="K38" s="35"/>
      <c r="L38" s="35"/>
      <c r="M38" s="14"/>
      <c r="N38" s="14"/>
      <c r="O38" s="14"/>
    </row>
    <row r="39" spans="1:15" ht="19.5" customHeight="1">
      <c r="A39" s="93"/>
      <c r="B39" s="72"/>
      <c r="C39" s="57"/>
      <c r="D39" s="57"/>
      <c r="E39" s="57"/>
      <c r="F39" s="57"/>
      <c r="G39" s="92"/>
      <c r="H39" s="86"/>
      <c r="I39" s="39"/>
      <c r="J39" s="34"/>
      <c r="K39" s="35"/>
      <c r="L39" s="35"/>
      <c r="M39" s="14"/>
      <c r="N39" s="14"/>
      <c r="O39" s="14"/>
    </row>
    <row r="40" spans="1:15" s="16" customFormat="1" ht="19.5" customHeight="1">
      <c r="A40" s="90" t="s">
        <v>26</v>
      </c>
      <c r="B40" s="73">
        <f>SUM(B41:B43)</f>
        <v>31.110000000000003</v>
      </c>
      <c r="C40" s="77">
        <f>SUM(C41:C43)</f>
        <v>18017</v>
      </c>
      <c r="D40" s="77">
        <f t="shared" si="1"/>
        <v>48721</v>
      </c>
      <c r="E40" s="77">
        <f>SUM(E41:E43)</f>
        <v>23268</v>
      </c>
      <c r="F40" s="77">
        <f>SUM(F41:F43)</f>
        <v>25453</v>
      </c>
      <c r="G40" s="108">
        <f>(D40-J40)/J40*100</f>
        <v>-2.4936458062321134</v>
      </c>
      <c r="H40" s="89">
        <f t="shared" si="4"/>
        <v>1566.1</v>
      </c>
      <c r="I40" s="32" t="s">
        <v>26</v>
      </c>
      <c r="J40" s="37">
        <f>SUM(J41:J43)</f>
        <v>49967</v>
      </c>
      <c r="K40" s="36"/>
      <c r="L40" s="36"/>
      <c r="M40" s="15"/>
      <c r="N40" s="15"/>
      <c r="O40" s="15"/>
    </row>
    <row r="41" spans="1:15" ht="19.5" customHeight="1">
      <c r="A41" s="93" t="s">
        <v>27</v>
      </c>
      <c r="B41" s="72">
        <v>5.94</v>
      </c>
      <c r="C41" s="57">
        <v>3392</v>
      </c>
      <c r="D41" s="57">
        <f t="shared" si="1"/>
        <v>8852</v>
      </c>
      <c r="E41" s="57">
        <v>4254</v>
      </c>
      <c r="F41" s="57">
        <v>4598</v>
      </c>
      <c r="G41" s="110">
        <f>(D41-J41)/J41*100</f>
        <v>-3.5099193372574664</v>
      </c>
      <c r="H41" s="86">
        <f t="shared" si="4"/>
        <v>1490.2</v>
      </c>
      <c r="I41" s="39" t="s">
        <v>27</v>
      </c>
      <c r="J41" s="40">
        <v>9174</v>
      </c>
      <c r="K41" s="35"/>
      <c r="L41" s="35"/>
      <c r="M41" s="14"/>
      <c r="N41" s="14"/>
      <c r="O41" s="14"/>
    </row>
    <row r="42" spans="1:15" ht="19.5" customHeight="1">
      <c r="A42" s="93" t="s">
        <v>28</v>
      </c>
      <c r="B42" s="72">
        <v>4.07</v>
      </c>
      <c r="C42" s="57">
        <v>2872</v>
      </c>
      <c r="D42" s="57">
        <f t="shared" si="1"/>
        <v>7531</v>
      </c>
      <c r="E42" s="57">
        <v>3559</v>
      </c>
      <c r="F42" s="57">
        <v>3972</v>
      </c>
      <c r="G42" s="110">
        <f>(D42-J42)/J42*100</f>
        <v>-3.0010303967027303</v>
      </c>
      <c r="H42" s="86">
        <f t="shared" si="4"/>
        <v>1850.4</v>
      </c>
      <c r="I42" s="39" t="s">
        <v>28</v>
      </c>
      <c r="J42" s="40">
        <v>7764</v>
      </c>
      <c r="K42" s="35"/>
      <c r="L42" s="35"/>
      <c r="M42" s="14"/>
      <c r="N42" s="14"/>
      <c r="O42" s="14"/>
    </row>
    <row r="43" spans="1:15" ht="19.5" customHeight="1" thickBot="1">
      <c r="A43" s="94" t="s">
        <v>29</v>
      </c>
      <c r="B43" s="74">
        <v>21.1</v>
      </c>
      <c r="C43" s="78">
        <v>11753</v>
      </c>
      <c r="D43" s="78">
        <f t="shared" si="1"/>
        <v>32338</v>
      </c>
      <c r="E43" s="78">
        <v>15455</v>
      </c>
      <c r="F43" s="78">
        <v>16883</v>
      </c>
      <c r="G43" s="112">
        <f>(D43-J43)/J43*100</f>
        <v>-2.092100881043931</v>
      </c>
      <c r="H43" s="95">
        <f t="shared" si="4"/>
        <v>1532.6</v>
      </c>
      <c r="I43" s="41" t="s">
        <v>29</v>
      </c>
      <c r="J43" s="40">
        <v>33029</v>
      </c>
      <c r="K43" s="35"/>
      <c r="L43" s="35"/>
      <c r="M43" s="14"/>
      <c r="N43" s="14"/>
      <c r="O43" s="14"/>
    </row>
    <row r="44" spans="1:12" ht="3.75" customHeight="1">
      <c r="A44" s="52"/>
      <c r="B44" s="52"/>
      <c r="C44" s="52"/>
      <c r="E44" s="52"/>
      <c r="G44" s="68"/>
      <c r="H44" s="68"/>
      <c r="I44" s="34"/>
      <c r="J44" s="27"/>
      <c r="K44" s="27"/>
      <c r="L44" s="27"/>
    </row>
    <row r="45" spans="1:12" s="17" customFormat="1" ht="3.75" customHeight="1">
      <c r="A45" s="58"/>
      <c r="B45" s="58"/>
      <c r="C45" s="58"/>
      <c r="D45" s="58"/>
      <c r="E45" s="58"/>
      <c r="F45" s="58"/>
      <c r="G45" s="96"/>
      <c r="H45" s="96"/>
      <c r="I45" s="42"/>
      <c r="J45" s="43"/>
      <c r="K45" s="43"/>
      <c r="L45" s="43"/>
    </row>
    <row r="46" spans="1:12" s="17" customFormat="1" ht="3.75" customHeight="1">
      <c r="A46" s="58"/>
      <c r="B46" s="58"/>
      <c r="C46" s="58"/>
      <c r="D46" s="58"/>
      <c r="E46" s="58"/>
      <c r="F46" s="58"/>
      <c r="G46" s="58"/>
      <c r="H46" s="58"/>
      <c r="I46" s="44"/>
      <c r="J46" s="43"/>
      <c r="K46" s="43"/>
      <c r="L46" s="43"/>
    </row>
    <row r="47" spans="1:17" s="3" customFormat="1" ht="18.75">
      <c r="A47" s="117" t="s">
        <v>58</v>
      </c>
      <c r="B47" s="117"/>
      <c r="C47" s="117"/>
      <c r="D47" s="117"/>
      <c r="E47" s="117"/>
      <c r="F47" s="117"/>
      <c r="G47" s="117"/>
      <c r="H47" s="117"/>
      <c r="I47" s="23"/>
      <c r="J47" s="24"/>
      <c r="K47" s="24"/>
      <c r="L47" s="24"/>
      <c r="M47" s="2"/>
      <c r="N47" s="2"/>
      <c r="O47" s="2"/>
      <c r="P47" s="2"/>
      <c r="Q47" s="2"/>
    </row>
    <row r="48" spans="1:17" s="3" customFormat="1" ht="7.5" customHeight="1">
      <c r="A48" s="53"/>
      <c r="B48" s="97"/>
      <c r="C48" s="98"/>
      <c r="D48" s="53"/>
      <c r="E48" s="53"/>
      <c r="F48" s="53"/>
      <c r="G48" s="97"/>
      <c r="H48" s="97"/>
      <c r="I48" s="23"/>
      <c r="J48" s="24"/>
      <c r="K48" s="24"/>
      <c r="L48" s="2"/>
      <c r="M48" s="2"/>
      <c r="N48" s="2"/>
      <c r="O48" s="2"/>
      <c r="P48" s="2"/>
      <c r="Q48" s="2"/>
    </row>
    <row r="49" spans="1:17" ht="21.75" customHeight="1" thickBot="1">
      <c r="A49" s="54"/>
      <c r="B49" s="54"/>
      <c r="C49" s="54"/>
      <c r="D49" s="54"/>
      <c r="E49" s="54"/>
      <c r="F49" s="54"/>
      <c r="G49" s="54"/>
      <c r="H49" s="99"/>
      <c r="I49" s="63"/>
      <c r="J49" s="24"/>
      <c r="K49" s="24"/>
      <c r="L49" s="2"/>
      <c r="M49" s="2"/>
      <c r="N49" s="2"/>
      <c r="O49" s="2"/>
      <c r="P49" s="2"/>
      <c r="Q49" s="2"/>
    </row>
    <row r="50" spans="1:18" ht="18.75" customHeight="1">
      <c r="A50" s="118" t="s">
        <v>70</v>
      </c>
      <c r="B50" s="100"/>
      <c r="C50" s="21"/>
      <c r="D50" s="121" t="s">
        <v>57</v>
      </c>
      <c r="E50" s="122"/>
      <c r="F50" s="123"/>
      <c r="G50" s="129" t="s">
        <v>59</v>
      </c>
      <c r="H50" s="127" t="s">
        <v>55</v>
      </c>
      <c r="I50" s="114" t="s">
        <v>54</v>
      </c>
      <c r="J50" s="23"/>
      <c r="K50" s="24"/>
      <c r="L50" s="2"/>
      <c r="M50" s="2"/>
      <c r="N50" s="2"/>
      <c r="O50" s="2"/>
      <c r="P50" s="2"/>
      <c r="Q50" s="2"/>
      <c r="R50" s="2"/>
    </row>
    <row r="51" spans="1:18" ht="18.75" customHeight="1">
      <c r="A51" s="119"/>
      <c r="B51" s="101" t="s">
        <v>1</v>
      </c>
      <c r="C51" s="20" t="s">
        <v>2</v>
      </c>
      <c r="D51" s="124"/>
      <c r="E51" s="125"/>
      <c r="F51" s="126"/>
      <c r="G51" s="130"/>
      <c r="H51" s="128"/>
      <c r="I51" s="115"/>
      <c r="J51" s="23"/>
      <c r="K51" s="24"/>
      <c r="L51" s="2"/>
      <c r="M51" s="2"/>
      <c r="N51" s="2"/>
      <c r="O51" s="2"/>
      <c r="P51" s="2"/>
      <c r="Q51" s="2"/>
      <c r="R51" s="2"/>
    </row>
    <row r="52" spans="1:18" ht="18.75" customHeight="1">
      <c r="A52" s="120"/>
      <c r="B52" s="102" t="s">
        <v>56</v>
      </c>
      <c r="C52" s="22" t="s">
        <v>72</v>
      </c>
      <c r="D52" s="59" t="s">
        <v>4</v>
      </c>
      <c r="E52" s="59" t="s">
        <v>5</v>
      </c>
      <c r="F52" s="59" t="s">
        <v>6</v>
      </c>
      <c r="G52" s="131"/>
      <c r="H52" s="103" t="s">
        <v>71</v>
      </c>
      <c r="I52" s="116"/>
      <c r="J52" s="25"/>
      <c r="K52" s="24"/>
      <c r="L52" s="2"/>
      <c r="M52" s="2"/>
      <c r="N52" s="2"/>
      <c r="O52" s="2"/>
      <c r="P52" s="2"/>
      <c r="Q52" s="2"/>
      <c r="R52" s="2"/>
    </row>
    <row r="53" spans="1:18" s="19" customFormat="1" ht="20.25" customHeight="1">
      <c r="A53" s="104"/>
      <c r="B53" s="105"/>
      <c r="C53" s="105"/>
      <c r="D53" s="60"/>
      <c r="E53" s="60"/>
      <c r="F53" s="60"/>
      <c r="G53" s="106"/>
      <c r="H53" s="105"/>
      <c r="I53" s="45"/>
      <c r="J53" s="46"/>
      <c r="K53" s="47"/>
      <c r="L53" s="18"/>
      <c r="M53" s="18"/>
      <c r="N53" s="18"/>
      <c r="O53" s="18"/>
      <c r="P53" s="18"/>
      <c r="Q53" s="18"/>
      <c r="R53" s="18"/>
    </row>
    <row r="54" spans="1:11" s="16" customFormat="1" ht="20.25" customHeight="1">
      <c r="A54" s="107" t="s">
        <v>30</v>
      </c>
      <c r="B54" s="73">
        <f>SUM(B55:B56)</f>
        <v>127.47</v>
      </c>
      <c r="C54" s="76">
        <f>SUM(C55:C56)</f>
        <v>1623</v>
      </c>
      <c r="D54" s="76">
        <f>SUM(D55:D56)</f>
        <v>4077</v>
      </c>
      <c r="E54" s="76">
        <f>SUM(E55:E56)</f>
        <v>1893</v>
      </c>
      <c r="F54" s="76">
        <f>SUM(F55:F56)</f>
        <v>2184</v>
      </c>
      <c r="G54" s="108">
        <f>(D54-J54)/J54*100</f>
        <v>-10.572493967975433</v>
      </c>
      <c r="H54" s="109">
        <f>ROUND(D54/B54,1)</f>
        <v>32</v>
      </c>
      <c r="I54" s="48" t="s">
        <v>30</v>
      </c>
      <c r="J54" s="49">
        <f>SUM(J55:J56)</f>
        <v>4559</v>
      </c>
      <c r="K54" s="30"/>
    </row>
    <row r="55" spans="1:11" ht="20.25" customHeight="1">
      <c r="A55" s="93" t="s">
        <v>31</v>
      </c>
      <c r="B55" s="72">
        <v>47.84</v>
      </c>
      <c r="C55" s="64">
        <v>720</v>
      </c>
      <c r="D55" s="64">
        <f>E55+F55</f>
        <v>1919</v>
      </c>
      <c r="E55" s="80">
        <v>900</v>
      </c>
      <c r="F55" s="80">
        <v>1019</v>
      </c>
      <c r="G55" s="110">
        <f>(D55-J55)/J55*100</f>
        <v>-12.494300045599635</v>
      </c>
      <c r="H55" s="86">
        <f>ROUND(D55/B55,1)</f>
        <v>40.1</v>
      </c>
      <c r="I55" s="39" t="s">
        <v>31</v>
      </c>
      <c r="J55" s="34">
        <v>2193</v>
      </c>
      <c r="K55" s="27"/>
    </row>
    <row r="56" spans="1:11" ht="20.25" customHeight="1">
      <c r="A56" s="93" t="s">
        <v>32</v>
      </c>
      <c r="B56" s="72">
        <v>79.63</v>
      </c>
      <c r="C56" s="64">
        <v>903</v>
      </c>
      <c r="D56" s="64">
        <f>E56+F56</f>
        <v>2158</v>
      </c>
      <c r="E56" s="80">
        <v>993</v>
      </c>
      <c r="F56" s="80">
        <v>1165</v>
      </c>
      <c r="G56" s="110">
        <f>(D56-J56)/J56*100</f>
        <v>-8.791208791208792</v>
      </c>
      <c r="H56" s="86">
        <f>ROUND(D56/B56,1)</f>
        <v>27.1</v>
      </c>
      <c r="I56" s="39" t="s">
        <v>32</v>
      </c>
      <c r="J56" s="34">
        <v>2366</v>
      </c>
      <c r="K56" s="27"/>
    </row>
    <row r="57" spans="1:11" ht="20.25" customHeight="1">
      <c r="A57" s="54"/>
      <c r="B57" s="75"/>
      <c r="C57" s="52"/>
      <c r="E57" s="52"/>
      <c r="G57" s="108"/>
      <c r="H57" s="52"/>
      <c r="I57" s="31"/>
      <c r="J57" s="23"/>
      <c r="K57" s="27"/>
    </row>
    <row r="58" spans="1:11" s="16" customFormat="1" ht="20.25" customHeight="1">
      <c r="A58" s="90" t="s">
        <v>33</v>
      </c>
      <c r="B58" s="73">
        <f>SUM(B59:B60)</f>
        <v>49.849999999999994</v>
      </c>
      <c r="C58" s="79">
        <f>SUM(C59:C60)</f>
        <v>5009</v>
      </c>
      <c r="D58" s="79">
        <f>SUM(D59:D60)</f>
        <v>13668</v>
      </c>
      <c r="E58" s="83">
        <f>SUM(E59:E60)</f>
        <v>6465</v>
      </c>
      <c r="F58" s="83">
        <f>SUM(F59:F60)</f>
        <v>7203</v>
      </c>
      <c r="G58" s="108">
        <f>(D58-J58)/J58*100</f>
        <v>-4.1313039208809705</v>
      </c>
      <c r="H58" s="89">
        <f>ROUND(D58/B58,1)</f>
        <v>274.2</v>
      </c>
      <c r="I58" s="32" t="s">
        <v>33</v>
      </c>
      <c r="J58" s="37">
        <f>SUM(J59:J60)</f>
        <v>14257</v>
      </c>
      <c r="K58" s="30"/>
    </row>
    <row r="59" spans="1:11" ht="20.25" customHeight="1">
      <c r="A59" s="93" t="s">
        <v>34</v>
      </c>
      <c r="B59" s="72">
        <v>25.77</v>
      </c>
      <c r="C59" s="64">
        <v>2877</v>
      </c>
      <c r="D59" s="64">
        <f>E59+F59</f>
        <v>7726</v>
      </c>
      <c r="E59" s="80">
        <v>3650</v>
      </c>
      <c r="F59" s="80">
        <v>4076</v>
      </c>
      <c r="G59" s="110">
        <f>(D59-J59)/J59*100</f>
        <v>-2.37553702299722</v>
      </c>
      <c r="H59" s="86">
        <f>ROUND(D59/B59,1)</f>
        <v>299.8</v>
      </c>
      <c r="I59" s="39" t="s">
        <v>34</v>
      </c>
      <c r="J59" s="34">
        <v>7914</v>
      </c>
      <c r="K59" s="27"/>
    </row>
    <row r="60" spans="1:11" ht="20.25" customHeight="1">
      <c r="A60" s="93" t="s">
        <v>35</v>
      </c>
      <c r="B60" s="72">
        <v>24.08</v>
      </c>
      <c r="C60" s="64">
        <v>2132</v>
      </c>
      <c r="D60" s="64">
        <f>E60+F60</f>
        <v>5942</v>
      </c>
      <c r="E60" s="80">
        <v>2815</v>
      </c>
      <c r="F60" s="80">
        <v>3127</v>
      </c>
      <c r="G60" s="110">
        <f>(D60-J60)/J60*100</f>
        <v>-6.3219296862683265</v>
      </c>
      <c r="H60" s="86">
        <f>ROUND(D60/B60,1)</f>
        <v>246.8</v>
      </c>
      <c r="I60" s="39" t="s">
        <v>35</v>
      </c>
      <c r="J60" s="34">
        <v>6343</v>
      </c>
      <c r="K60" s="27"/>
    </row>
    <row r="61" spans="1:11" ht="20.25" customHeight="1">
      <c r="A61" s="54"/>
      <c r="B61" s="75"/>
      <c r="C61" s="52"/>
      <c r="D61" s="64"/>
      <c r="E61" s="52"/>
      <c r="G61" s="108"/>
      <c r="H61" s="52"/>
      <c r="I61" s="31"/>
      <c r="J61" s="23"/>
      <c r="K61" s="27"/>
    </row>
    <row r="62" spans="1:11" s="16" customFormat="1" ht="20.25" customHeight="1">
      <c r="A62" s="111" t="s">
        <v>36</v>
      </c>
      <c r="B62" s="73">
        <f>SUM(B63:B66)</f>
        <v>37.739999999999995</v>
      </c>
      <c r="C62" s="76">
        <f aca="true" t="shared" si="5" ref="C62:J62">SUM(C63:C66)</f>
        <v>37512</v>
      </c>
      <c r="D62" s="76">
        <f t="shared" si="5"/>
        <v>98474</v>
      </c>
      <c r="E62" s="76">
        <f t="shared" si="5"/>
        <v>46601</v>
      </c>
      <c r="F62" s="76">
        <f t="shared" si="5"/>
        <v>51873</v>
      </c>
      <c r="G62" s="108">
        <f>(D62-J62)/J62*100</f>
        <v>-1.486594637855142</v>
      </c>
      <c r="H62" s="109">
        <f>ROUND(D62/B62,1)</f>
        <v>2609.3</v>
      </c>
      <c r="I62" s="50" t="s">
        <v>36</v>
      </c>
      <c r="J62" s="38">
        <f t="shared" si="5"/>
        <v>99960</v>
      </c>
      <c r="K62" s="30"/>
    </row>
    <row r="63" spans="1:11" ht="20.25" customHeight="1">
      <c r="A63" s="93" t="s">
        <v>37</v>
      </c>
      <c r="B63" s="72">
        <v>6.14</v>
      </c>
      <c r="C63" s="64">
        <v>9650</v>
      </c>
      <c r="D63" s="64">
        <f>E63+F63</f>
        <v>23982</v>
      </c>
      <c r="E63" s="81">
        <v>11286</v>
      </c>
      <c r="F63" s="81">
        <v>12696</v>
      </c>
      <c r="G63" s="110">
        <f>(D63-J63)/J63*100</f>
        <v>-3.8913156734661163</v>
      </c>
      <c r="H63" s="86">
        <f>ROUND(D63/B63,1)</f>
        <v>3905.9</v>
      </c>
      <c r="I63" s="39" t="s">
        <v>37</v>
      </c>
      <c r="J63" s="34">
        <v>24953</v>
      </c>
      <c r="K63" s="27"/>
    </row>
    <row r="64" spans="1:11" ht="20.25" customHeight="1">
      <c r="A64" s="93" t="s">
        <v>38</v>
      </c>
      <c r="B64" s="72">
        <v>7</v>
      </c>
      <c r="C64" s="64">
        <v>8965</v>
      </c>
      <c r="D64" s="64">
        <f>E64+F64</f>
        <v>22108</v>
      </c>
      <c r="E64" s="80">
        <v>10399</v>
      </c>
      <c r="F64" s="80">
        <v>11709</v>
      </c>
      <c r="G64" s="110">
        <f>(D64-J64)/J64*100</f>
        <v>-2.8262493956309616</v>
      </c>
      <c r="H64" s="86">
        <f>ROUND(D64/B64,1)</f>
        <v>3158.3</v>
      </c>
      <c r="I64" s="39" t="s">
        <v>38</v>
      </c>
      <c r="J64" s="34">
        <v>22751</v>
      </c>
      <c r="K64" s="27"/>
    </row>
    <row r="65" spans="1:11" ht="20.25" customHeight="1">
      <c r="A65" s="93" t="s">
        <v>39</v>
      </c>
      <c r="B65" s="72">
        <v>16.33</v>
      </c>
      <c r="C65" s="64">
        <v>11259</v>
      </c>
      <c r="D65" s="64">
        <f>E65+F65</f>
        <v>33532</v>
      </c>
      <c r="E65" s="80">
        <v>16062</v>
      </c>
      <c r="F65" s="80">
        <v>17470</v>
      </c>
      <c r="G65" s="110">
        <f>(D65-J65)/J65*100</f>
        <v>2.200548613227675</v>
      </c>
      <c r="H65" s="86">
        <f>ROUND(D65/B65,1)</f>
        <v>2053.4</v>
      </c>
      <c r="I65" s="39" t="s">
        <v>39</v>
      </c>
      <c r="J65" s="34">
        <v>32810</v>
      </c>
      <c r="K65" s="27"/>
    </row>
    <row r="66" spans="1:11" ht="20.25" customHeight="1">
      <c r="A66" s="93" t="s">
        <v>40</v>
      </c>
      <c r="B66" s="72">
        <v>8.27</v>
      </c>
      <c r="C66" s="64">
        <v>7638</v>
      </c>
      <c r="D66" s="64">
        <f>E66+F66</f>
        <v>18852</v>
      </c>
      <c r="E66" s="80">
        <v>8854</v>
      </c>
      <c r="F66" s="80">
        <v>9998</v>
      </c>
      <c r="G66" s="110">
        <f>(D66-J66)/J66*100</f>
        <v>-3.054612773835236</v>
      </c>
      <c r="H66" s="86">
        <f>ROUND(D66/B66,1)</f>
        <v>2279.6</v>
      </c>
      <c r="I66" s="39" t="s">
        <v>40</v>
      </c>
      <c r="J66" s="34">
        <v>19446</v>
      </c>
      <c r="K66" s="27"/>
    </row>
    <row r="67" spans="1:11" ht="20.25" customHeight="1">
      <c r="A67" s="54"/>
      <c r="B67" s="75"/>
      <c r="C67" s="52"/>
      <c r="E67" s="52"/>
      <c r="G67" s="108"/>
      <c r="H67" s="52"/>
      <c r="I67" s="31"/>
      <c r="J67" s="23"/>
      <c r="K67" s="27"/>
    </row>
    <row r="68" spans="1:11" s="16" customFormat="1" ht="20.25" customHeight="1">
      <c r="A68" s="90" t="s">
        <v>41</v>
      </c>
      <c r="B68" s="73">
        <f>SUM(B69:B79)</f>
        <v>2054.85</v>
      </c>
      <c r="C68" s="79">
        <f>SUM(C69:C79)</f>
        <v>20538</v>
      </c>
      <c r="D68" s="79">
        <f>SUM(D69:D79)</f>
        <v>48209</v>
      </c>
      <c r="E68" s="83">
        <f>SUM(E69:E79)</f>
        <v>22933</v>
      </c>
      <c r="F68" s="83">
        <f>SUM(F69:F79)</f>
        <v>25276</v>
      </c>
      <c r="G68" s="108">
        <f aca="true" t="shared" si="6" ref="G68:G79">(D68-J68)/J68*100</f>
        <v>-8.11557741056283</v>
      </c>
      <c r="H68" s="89">
        <f aca="true" t="shared" si="7" ref="H68:H79">ROUND(D68/B68,1)</f>
        <v>23.5</v>
      </c>
      <c r="I68" s="32" t="s">
        <v>41</v>
      </c>
      <c r="J68" s="37">
        <f>SUM(J69:J79)</f>
        <v>52467</v>
      </c>
      <c r="K68" s="30"/>
    </row>
    <row r="69" spans="1:11" ht="20.25" customHeight="1">
      <c r="A69" s="93" t="s">
        <v>42</v>
      </c>
      <c r="B69" s="72">
        <v>95.65</v>
      </c>
      <c r="C69" s="64">
        <v>3666</v>
      </c>
      <c r="D69" s="64">
        <f aca="true" t="shared" si="8" ref="D69:D79">E69+F69</f>
        <v>8917</v>
      </c>
      <c r="E69" s="80">
        <v>4152</v>
      </c>
      <c r="F69" s="80">
        <v>4765</v>
      </c>
      <c r="G69" s="110">
        <f t="shared" si="6"/>
        <v>-10.687099358974358</v>
      </c>
      <c r="H69" s="86">
        <f t="shared" si="7"/>
        <v>93.2</v>
      </c>
      <c r="I69" s="39" t="s">
        <v>42</v>
      </c>
      <c r="J69" s="34">
        <v>9984</v>
      </c>
      <c r="K69" s="27"/>
    </row>
    <row r="70" spans="1:11" ht="20.25" customHeight="1">
      <c r="A70" s="93" t="s">
        <v>43</v>
      </c>
      <c r="B70" s="72">
        <v>38.06</v>
      </c>
      <c r="C70" s="64">
        <v>7650</v>
      </c>
      <c r="D70" s="64">
        <f t="shared" si="8"/>
        <v>19413</v>
      </c>
      <c r="E70" s="80">
        <v>9193</v>
      </c>
      <c r="F70" s="80">
        <v>10220</v>
      </c>
      <c r="G70" s="110">
        <f t="shared" si="6"/>
        <v>-3.2735426008968607</v>
      </c>
      <c r="H70" s="86">
        <f t="shared" si="7"/>
        <v>510.1</v>
      </c>
      <c r="I70" s="39" t="s">
        <v>43</v>
      </c>
      <c r="J70" s="34">
        <v>20070</v>
      </c>
      <c r="K70" s="27"/>
    </row>
    <row r="71" spans="1:11" ht="20.25" customHeight="1">
      <c r="A71" s="93" t="s">
        <v>44</v>
      </c>
      <c r="B71" s="72">
        <v>62.01</v>
      </c>
      <c r="C71" s="64">
        <v>2699</v>
      </c>
      <c r="D71" s="64">
        <f t="shared" si="8"/>
        <v>6986</v>
      </c>
      <c r="E71" s="80">
        <v>3311</v>
      </c>
      <c r="F71" s="80">
        <v>3675</v>
      </c>
      <c r="G71" s="110">
        <f t="shared" si="6"/>
        <v>-9.706604627116453</v>
      </c>
      <c r="H71" s="86">
        <f t="shared" si="7"/>
        <v>112.7</v>
      </c>
      <c r="I71" s="39" t="s">
        <v>44</v>
      </c>
      <c r="J71" s="34">
        <v>7737</v>
      </c>
      <c r="K71" s="27"/>
    </row>
    <row r="72" spans="1:11" ht="20.25" customHeight="1">
      <c r="A72" s="93" t="s">
        <v>45</v>
      </c>
      <c r="B72" s="72">
        <v>47.71</v>
      </c>
      <c r="C72" s="64">
        <v>405</v>
      </c>
      <c r="D72" s="64">
        <f t="shared" si="8"/>
        <v>896</v>
      </c>
      <c r="E72" s="80">
        <v>423</v>
      </c>
      <c r="F72" s="80">
        <v>473</v>
      </c>
      <c r="G72" s="110">
        <f t="shared" si="6"/>
        <v>-16.728624535315987</v>
      </c>
      <c r="H72" s="86">
        <f t="shared" si="7"/>
        <v>18.8</v>
      </c>
      <c r="I72" s="39" t="s">
        <v>45</v>
      </c>
      <c r="J72" s="34">
        <v>1076</v>
      </c>
      <c r="K72" s="27"/>
    </row>
    <row r="73" spans="1:11" ht="20.25" customHeight="1">
      <c r="A73" s="93" t="s">
        <v>46</v>
      </c>
      <c r="B73" s="72">
        <v>175.7</v>
      </c>
      <c r="C73" s="64">
        <v>768</v>
      </c>
      <c r="D73" s="64">
        <f t="shared" si="8"/>
        <v>1581</v>
      </c>
      <c r="E73" s="80">
        <v>745</v>
      </c>
      <c r="F73" s="80">
        <v>836</v>
      </c>
      <c r="G73" s="110">
        <f t="shared" si="6"/>
        <v>-12.166666666666668</v>
      </c>
      <c r="H73" s="86">
        <f t="shared" si="7"/>
        <v>9</v>
      </c>
      <c r="I73" s="39" t="s">
        <v>46</v>
      </c>
      <c r="J73" s="34">
        <v>1800</v>
      </c>
      <c r="K73" s="27"/>
    </row>
    <row r="74" spans="1:11" ht="20.25" customHeight="1">
      <c r="A74" s="93" t="s">
        <v>47</v>
      </c>
      <c r="B74" s="72">
        <v>155.03</v>
      </c>
      <c r="C74" s="64">
        <v>265</v>
      </c>
      <c r="D74" s="64">
        <f t="shared" si="8"/>
        <v>653</v>
      </c>
      <c r="E74" s="80">
        <v>335</v>
      </c>
      <c r="F74" s="80">
        <v>318</v>
      </c>
      <c r="G74" s="110">
        <f t="shared" si="6"/>
        <v>-12.113055181695827</v>
      </c>
      <c r="H74" s="86">
        <f t="shared" si="7"/>
        <v>4.2</v>
      </c>
      <c r="I74" s="39" t="s">
        <v>47</v>
      </c>
      <c r="J74" s="34">
        <v>743</v>
      </c>
      <c r="K74" s="27"/>
    </row>
    <row r="75" spans="1:11" ht="20.25" customHeight="1">
      <c r="A75" s="93" t="s">
        <v>48</v>
      </c>
      <c r="B75" s="72">
        <v>672.35</v>
      </c>
      <c r="C75" s="64">
        <v>2007</v>
      </c>
      <c r="D75" s="64">
        <f t="shared" si="8"/>
        <v>4017</v>
      </c>
      <c r="E75" s="80">
        <v>2068</v>
      </c>
      <c r="F75" s="80">
        <v>1949</v>
      </c>
      <c r="G75" s="110">
        <f t="shared" si="6"/>
        <v>-8.496583143507973</v>
      </c>
      <c r="H75" s="86">
        <f t="shared" si="7"/>
        <v>6</v>
      </c>
      <c r="I75" s="39" t="s">
        <v>48</v>
      </c>
      <c r="J75" s="34">
        <v>4390</v>
      </c>
      <c r="K75" s="27"/>
    </row>
    <row r="76" spans="1:11" ht="20.25" customHeight="1">
      <c r="A76" s="93" t="s">
        <v>49</v>
      </c>
      <c r="B76" s="72">
        <v>133.53</v>
      </c>
      <c r="C76" s="64">
        <v>654</v>
      </c>
      <c r="D76" s="64">
        <f t="shared" si="8"/>
        <v>1113</v>
      </c>
      <c r="E76" s="80">
        <v>523</v>
      </c>
      <c r="F76" s="80">
        <v>590</v>
      </c>
      <c r="G76" s="110">
        <f t="shared" si="6"/>
        <v>-8.16831683168317</v>
      </c>
      <c r="H76" s="86">
        <f t="shared" si="7"/>
        <v>8.3</v>
      </c>
      <c r="I76" s="39" t="s">
        <v>49</v>
      </c>
      <c r="J76" s="34">
        <v>1212</v>
      </c>
      <c r="K76" s="27"/>
    </row>
    <row r="77" spans="1:11" ht="20.25" customHeight="1">
      <c r="A77" s="93" t="s">
        <v>50</v>
      </c>
      <c r="B77" s="72">
        <v>274.05</v>
      </c>
      <c r="C77" s="64">
        <v>364</v>
      </c>
      <c r="D77" s="64">
        <f t="shared" si="8"/>
        <v>710</v>
      </c>
      <c r="E77" s="80">
        <v>336</v>
      </c>
      <c r="F77" s="80">
        <v>374</v>
      </c>
      <c r="G77" s="110">
        <f t="shared" si="6"/>
        <v>-11.471321695760599</v>
      </c>
      <c r="H77" s="86">
        <f t="shared" si="7"/>
        <v>2.6</v>
      </c>
      <c r="I77" s="39" t="s">
        <v>50</v>
      </c>
      <c r="J77" s="34">
        <v>802</v>
      </c>
      <c r="K77" s="27"/>
    </row>
    <row r="78" spans="1:11" ht="20.25" customHeight="1">
      <c r="A78" s="93" t="s">
        <v>51</v>
      </c>
      <c r="B78" s="72">
        <v>269.16</v>
      </c>
      <c r="C78" s="64">
        <v>945</v>
      </c>
      <c r="D78" s="64">
        <f t="shared" si="8"/>
        <v>1691</v>
      </c>
      <c r="E78" s="80">
        <v>789</v>
      </c>
      <c r="F78" s="80">
        <v>902</v>
      </c>
      <c r="G78" s="110">
        <f t="shared" si="6"/>
        <v>-17.31051344743276</v>
      </c>
      <c r="H78" s="86">
        <f t="shared" si="7"/>
        <v>6.3</v>
      </c>
      <c r="I78" s="39" t="s">
        <v>51</v>
      </c>
      <c r="J78" s="34">
        <v>2045</v>
      </c>
      <c r="K78" s="27"/>
    </row>
    <row r="79" spans="1:11" ht="20.25" customHeight="1" thickBot="1">
      <c r="A79" s="94" t="s">
        <v>52</v>
      </c>
      <c r="B79" s="74">
        <v>131.6</v>
      </c>
      <c r="C79" s="65">
        <v>1115</v>
      </c>
      <c r="D79" s="65">
        <f t="shared" si="8"/>
        <v>2232</v>
      </c>
      <c r="E79" s="82">
        <v>1058</v>
      </c>
      <c r="F79" s="82">
        <v>1174</v>
      </c>
      <c r="G79" s="112">
        <f t="shared" si="6"/>
        <v>-14.417177914110429</v>
      </c>
      <c r="H79" s="95">
        <f t="shared" si="7"/>
        <v>17</v>
      </c>
      <c r="I79" s="41" t="s">
        <v>52</v>
      </c>
      <c r="J79" s="34">
        <v>2608</v>
      </c>
      <c r="K79" s="27"/>
    </row>
    <row r="80" spans="1:9" ht="14.25" customHeight="1">
      <c r="A80" s="52" t="s">
        <v>77</v>
      </c>
      <c r="B80" s="52"/>
      <c r="C80" s="52"/>
      <c r="E80" s="52"/>
      <c r="G80" s="52"/>
      <c r="H80" s="52"/>
      <c r="I80" s="70"/>
    </row>
    <row r="81" spans="1:8" ht="12">
      <c r="A81" s="69" t="s">
        <v>67</v>
      </c>
      <c r="B81" s="69"/>
      <c r="C81" s="69"/>
      <c r="D81" s="69"/>
      <c r="E81" s="69"/>
      <c r="F81" s="69"/>
      <c r="G81" s="69"/>
      <c r="H81" s="69"/>
    </row>
    <row r="82" spans="1:8" ht="12">
      <c r="A82" s="68" t="s">
        <v>73</v>
      </c>
      <c r="B82" s="69"/>
      <c r="C82" s="68"/>
      <c r="D82" s="68"/>
      <c r="E82" s="68"/>
      <c r="F82" s="68"/>
      <c r="G82" s="68"/>
      <c r="H82" s="68"/>
    </row>
    <row r="83" spans="4:6" ht="12">
      <c r="D83" s="8"/>
      <c r="F83" s="8"/>
    </row>
    <row r="84" spans="4:6" ht="14.25" customHeight="1">
      <c r="D84" s="8"/>
      <c r="F84" s="8"/>
    </row>
    <row r="85" spans="1:8" ht="12">
      <c r="A85" s="52"/>
      <c r="B85" s="52"/>
      <c r="C85" s="52"/>
      <c r="E85" s="52"/>
      <c r="G85" s="52"/>
      <c r="H85" s="52"/>
    </row>
    <row r="86" spans="1:8" ht="12">
      <c r="A86" s="52"/>
      <c r="B86" s="52"/>
      <c r="C86" s="52"/>
      <c r="E86" s="52"/>
      <c r="G86" s="52"/>
      <c r="H86" s="52"/>
    </row>
    <row r="87" spans="1:8" ht="12">
      <c r="A87" s="52"/>
      <c r="B87" s="52"/>
      <c r="C87" s="52"/>
      <c r="E87" s="52"/>
      <c r="G87" s="52"/>
      <c r="H87" s="52"/>
    </row>
    <row r="88" spans="1:8" ht="12">
      <c r="A88" s="52"/>
      <c r="B88" s="52"/>
      <c r="C88" s="52"/>
      <c r="E88" s="52"/>
      <c r="G88" s="52"/>
      <c r="H88" s="52"/>
    </row>
    <row r="89" spans="1:8" ht="12">
      <c r="A89" s="52"/>
      <c r="B89" s="52"/>
      <c r="C89" s="52"/>
      <c r="E89" s="52"/>
      <c r="G89" s="52"/>
      <c r="H89" s="52"/>
    </row>
    <row r="90" spans="1:8" ht="12">
      <c r="A90" s="52"/>
      <c r="B90" s="52"/>
      <c r="C90" s="52"/>
      <c r="E90" s="52"/>
      <c r="G90" s="52"/>
      <c r="H90" s="52"/>
    </row>
    <row r="91" spans="1:8" ht="12">
      <c r="A91" s="113"/>
      <c r="B91" s="52"/>
      <c r="C91" s="52"/>
      <c r="E91" s="52"/>
      <c r="G91" s="52"/>
      <c r="H91" s="52"/>
    </row>
    <row r="92" spans="1:8" ht="12">
      <c r="A92" s="52"/>
      <c r="B92" s="52"/>
      <c r="C92" s="52"/>
      <c r="E92" s="52"/>
      <c r="G92" s="52"/>
      <c r="H92" s="52"/>
    </row>
    <row r="93" spans="1:8" ht="12">
      <c r="A93" s="52"/>
      <c r="B93" s="52"/>
      <c r="C93" s="52"/>
      <c r="E93" s="52"/>
      <c r="G93" s="52"/>
      <c r="H93" s="52"/>
    </row>
    <row r="94" spans="1:8" ht="12">
      <c r="A94" s="52"/>
      <c r="B94" s="52"/>
      <c r="C94" s="52"/>
      <c r="E94" s="52"/>
      <c r="G94" s="52"/>
      <c r="H94" s="52"/>
    </row>
    <row r="95" spans="1:8" ht="12">
      <c r="A95" s="52"/>
      <c r="B95" s="52"/>
      <c r="C95" s="52"/>
      <c r="E95" s="52"/>
      <c r="G95" s="52"/>
      <c r="H95" s="52"/>
    </row>
    <row r="96" spans="1:8" ht="12">
      <c r="A96" s="52"/>
      <c r="B96" s="52"/>
      <c r="C96" s="52"/>
      <c r="E96" s="52"/>
      <c r="G96" s="52"/>
      <c r="H96" s="52"/>
    </row>
    <row r="97" spans="1:8" ht="12">
      <c r="A97" s="52"/>
      <c r="B97" s="52"/>
      <c r="C97" s="52"/>
      <c r="E97" s="52"/>
      <c r="G97" s="52"/>
      <c r="H97" s="52"/>
    </row>
    <row r="98" spans="1:8" ht="12">
      <c r="A98" s="52"/>
      <c r="B98" s="52"/>
      <c r="C98" s="52"/>
      <c r="E98" s="52"/>
      <c r="G98" s="52"/>
      <c r="H98" s="52"/>
    </row>
    <row r="99" spans="1:8" ht="12">
      <c r="A99" s="52"/>
      <c r="B99" s="52"/>
      <c r="C99" s="52"/>
      <c r="E99" s="52"/>
      <c r="G99" s="52"/>
      <c r="H99" s="52"/>
    </row>
    <row r="100" spans="1:8" ht="12">
      <c r="A100" s="52"/>
      <c r="B100" s="52"/>
      <c r="C100" s="52"/>
      <c r="E100" s="52"/>
      <c r="G100" s="52"/>
      <c r="H100" s="52"/>
    </row>
    <row r="101" spans="1:8" ht="12">
      <c r="A101" s="52"/>
      <c r="B101" s="52"/>
      <c r="C101" s="52"/>
      <c r="E101" s="52"/>
      <c r="G101" s="52"/>
      <c r="H101" s="52"/>
    </row>
    <row r="102" spans="1:8" ht="12">
      <c r="A102" s="52"/>
      <c r="B102" s="52"/>
      <c r="C102" s="52"/>
      <c r="E102" s="52"/>
      <c r="G102" s="52"/>
      <c r="H102" s="52"/>
    </row>
    <row r="103" spans="1:8" ht="12">
      <c r="A103" s="52"/>
      <c r="B103" s="52"/>
      <c r="C103" s="52"/>
      <c r="E103" s="52"/>
      <c r="G103" s="52"/>
      <c r="H103" s="52"/>
    </row>
    <row r="104" spans="1:8" ht="12">
      <c r="A104" s="52"/>
      <c r="B104" s="52"/>
      <c r="C104" s="52"/>
      <c r="E104" s="52"/>
      <c r="G104" s="52"/>
      <c r="H104" s="52"/>
    </row>
    <row r="105" spans="1:8" ht="12">
      <c r="A105" s="52"/>
      <c r="B105" s="52"/>
      <c r="C105" s="52"/>
      <c r="E105" s="52"/>
      <c r="G105" s="52"/>
      <c r="H105" s="52"/>
    </row>
    <row r="106" spans="1:8" ht="12">
      <c r="A106" s="52"/>
      <c r="B106" s="52"/>
      <c r="C106" s="52"/>
      <c r="E106" s="52"/>
      <c r="G106" s="52"/>
      <c r="H106" s="52"/>
    </row>
    <row r="107" spans="1:8" ht="12">
      <c r="A107" s="52"/>
      <c r="B107" s="52"/>
      <c r="C107" s="52"/>
      <c r="E107" s="52"/>
      <c r="G107" s="52"/>
      <c r="H107" s="52"/>
    </row>
  </sheetData>
  <mergeCells count="13">
    <mergeCell ref="A3:H3"/>
    <mergeCell ref="A6:A8"/>
    <mergeCell ref="D6:F7"/>
    <mergeCell ref="H6:H7"/>
    <mergeCell ref="G5:H5"/>
    <mergeCell ref="G6:G8"/>
    <mergeCell ref="I6:I8"/>
    <mergeCell ref="I50:I52"/>
    <mergeCell ref="A47:H47"/>
    <mergeCell ref="A50:A52"/>
    <mergeCell ref="D50:F51"/>
    <mergeCell ref="H50:H51"/>
    <mergeCell ref="G50:G5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2010-02-04T04:22:07Z</cp:lastPrinted>
  <dcterms:created xsi:type="dcterms:W3CDTF">2003-01-14T02:39:18Z</dcterms:created>
  <dcterms:modified xsi:type="dcterms:W3CDTF">2010-02-04T04:24:41Z</dcterms:modified>
  <cp:category/>
  <cp:version/>
  <cp:contentType/>
  <cp:contentStatus/>
</cp:coreProperties>
</file>