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65" windowHeight="5040" activeTab="0"/>
  </bookViews>
  <sheets>
    <sheet name="3 " sheetId="1" r:id="rId1"/>
  </sheets>
  <definedNames>
    <definedName name="_２４" localSheetId="0">'3 '!$A$1:$J$38</definedName>
    <definedName name="_２４">#REF!</definedName>
    <definedName name="_５９" localSheetId="0">'3 '!$A$1:$U$38</definedName>
    <definedName name="_５９">#REF!</definedName>
    <definedName name="_６２">#REF!</definedName>
    <definedName name="_７" localSheetId="0">'3 '!$A$1:$J$38</definedName>
    <definedName name="_７">#REF!</definedName>
    <definedName name="_xlnm.Print_Area" localSheetId="0">'3 '!$A$1:$T$39</definedName>
  </definedNames>
  <calcPr fullCalcOnLoad="1"/>
</workbook>
</file>

<file path=xl/sharedStrings.xml><?xml version="1.0" encoding="utf-8"?>
<sst xmlns="http://schemas.openxmlformats.org/spreadsheetml/2006/main" count="147" uniqueCount="81">
  <si>
    <t>事　　  業　　  所　 　 数</t>
  </si>
  <si>
    <t xml:space="preserve"> 従　　  業　　  者　 　 数</t>
  </si>
  <si>
    <t>市 町 村 別</t>
  </si>
  <si>
    <t>県　　　計</t>
  </si>
  <si>
    <t>宇  陀  郡</t>
  </si>
  <si>
    <t>大宇陀町</t>
  </si>
  <si>
    <t>市  部  計</t>
  </si>
  <si>
    <t>菟田野町</t>
  </si>
  <si>
    <t>榛 原 町</t>
  </si>
  <si>
    <t>奈  良  市</t>
  </si>
  <si>
    <t>室 生 村</t>
  </si>
  <si>
    <t>大和高田市</t>
  </si>
  <si>
    <t>曽 爾 村</t>
  </si>
  <si>
    <t>大和郡山市</t>
  </si>
  <si>
    <t>御 杖 村</t>
  </si>
  <si>
    <t>天  理  市</t>
  </si>
  <si>
    <t>高  市  郡</t>
  </si>
  <si>
    <t>橿  原  市</t>
  </si>
  <si>
    <t>高 取 町</t>
  </si>
  <si>
    <t>桜　井　市</t>
  </si>
  <si>
    <t>明日香村</t>
  </si>
  <si>
    <t>五  條  市</t>
  </si>
  <si>
    <t>北 葛 城 郡</t>
  </si>
  <si>
    <t>御  所  市</t>
  </si>
  <si>
    <t>新 庄 町</t>
  </si>
  <si>
    <t>生  駒  市</t>
  </si>
  <si>
    <t>當 麻 町</t>
  </si>
  <si>
    <t>香　芝　市</t>
  </si>
  <si>
    <t>上 牧 町</t>
  </si>
  <si>
    <t>王 寺 町</t>
  </si>
  <si>
    <t>郡  部  計</t>
  </si>
  <si>
    <t>広 陵 町</t>
  </si>
  <si>
    <t>河 合 町</t>
  </si>
  <si>
    <t>添  上  郡</t>
  </si>
  <si>
    <t>吉  野  郡</t>
  </si>
  <si>
    <t>月ヶ瀬村</t>
  </si>
  <si>
    <t>吉 野 町</t>
  </si>
  <si>
    <t>山  辺  郡</t>
  </si>
  <si>
    <t>大 淀 町</t>
  </si>
  <si>
    <t>都 祁 村</t>
  </si>
  <si>
    <t>下 市 町</t>
  </si>
  <si>
    <t>山 添 村</t>
  </si>
  <si>
    <t>黒 滝 村</t>
  </si>
  <si>
    <t>生  駒  郡</t>
  </si>
  <si>
    <t>西吉野村</t>
  </si>
  <si>
    <t>平 群 町</t>
  </si>
  <si>
    <t>天 川 村</t>
  </si>
  <si>
    <t>三 郷 町</t>
  </si>
  <si>
    <t>野迫川村</t>
  </si>
  <si>
    <t>斑 鳩 町</t>
  </si>
  <si>
    <t>大 塔 村</t>
  </si>
  <si>
    <t>安 堵 町</t>
  </si>
  <si>
    <t>十津川村</t>
  </si>
  <si>
    <t>磯  城  郡</t>
  </si>
  <si>
    <t>下北山村</t>
  </si>
  <si>
    <t>川 西 町</t>
  </si>
  <si>
    <t>上北山村</t>
  </si>
  <si>
    <t>三 宅 町</t>
  </si>
  <si>
    <t>川 上 村</t>
  </si>
  <si>
    <t>田原本町</t>
  </si>
  <si>
    <t>東吉野村</t>
  </si>
  <si>
    <t>資料：総務省統計局「事業所・企業統計調査報告」</t>
  </si>
  <si>
    <t>(単位：事業所,人,％）</t>
  </si>
  <si>
    <t>…</t>
  </si>
  <si>
    <t>…</t>
  </si>
  <si>
    <t>葛　城  市</t>
  </si>
  <si>
    <t>宇　陀　市</t>
  </si>
  <si>
    <t>…</t>
  </si>
  <si>
    <t>…</t>
  </si>
  <si>
    <t>…</t>
  </si>
  <si>
    <t xml:space="preserve"> （農林漁業、公務を除く）</t>
  </si>
  <si>
    <t xml:space="preserve">３． 市町村別事業所数及び従業者数 </t>
  </si>
  <si>
    <t>13～18年
増 加 率</t>
  </si>
  <si>
    <t>※</t>
  </si>
  <si>
    <t>(注)※13～18年増加率は、平成13年の事業所数または従業者数を平成18年10月1日現在の市町村の境域に基づいて組</t>
  </si>
  <si>
    <t xml:space="preserve">    み替えたものと比較している。</t>
  </si>
  <si>
    <t>13～18年
増 加 率</t>
  </si>
  <si>
    <t>13年</t>
  </si>
  <si>
    <t>18年</t>
  </si>
  <si>
    <t>（各年10月1日現在）</t>
  </si>
  <si>
    <t>平成8年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</si>
</sst>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&quot;#,##0.00;"/>
    <numFmt numFmtId="177" formatCode="#,##0.00;&quot;△&quot;#,##0.00;0.00"/>
    <numFmt numFmtId="178" formatCode="#,##0;;&quot;-&quot;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NumberFormat="1" applyFont="1" applyFill="1" applyBorder="1" applyAlignment="1" applyProtection="1">
      <alignment horizontal="centerContinuous"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vertical="center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right" vertical="center"/>
      <protection locked="0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6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5" fillId="0" borderId="6" xfId="21" applyFont="1" applyFill="1" applyBorder="1" applyAlignment="1">
      <alignment vertical="top"/>
      <protection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11" fillId="0" borderId="3" xfId="0" applyFont="1" applyFill="1" applyBorder="1" applyAlignment="1">
      <alignment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SheetLayoutView="100" workbookViewId="0" topLeftCell="A1">
      <selection activeCell="A1" sqref="A1:J1"/>
    </sheetView>
  </sheetViews>
  <sheetFormatPr defaultColWidth="8.796875" defaultRowHeight="15"/>
  <cols>
    <col min="1" max="1" width="11" style="12" customWidth="1"/>
    <col min="2" max="2" width="2.3984375" style="58" customWidth="1"/>
    <col min="3" max="5" width="9" style="12" customWidth="1"/>
    <col min="6" max="6" width="8.69921875" style="12" customWidth="1"/>
    <col min="7" max="9" width="9" style="12" customWidth="1"/>
    <col min="10" max="10" width="8.69921875" style="12" customWidth="1"/>
    <col min="11" max="11" width="11" style="12" customWidth="1"/>
    <col min="12" max="12" width="2.3984375" style="63" customWidth="1"/>
    <col min="13" max="15" width="9" style="12" customWidth="1"/>
    <col min="16" max="16" width="8.69921875" style="12" customWidth="1"/>
    <col min="17" max="19" width="9" style="12" customWidth="1"/>
    <col min="20" max="20" width="8.69921875" style="12" customWidth="1"/>
    <col min="21" max="21" width="8" style="12" customWidth="1"/>
    <col min="22" max="16384" width="9" style="12" customWidth="1"/>
  </cols>
  <sheetData>
    <row r="1" spans="1:20" s="11" customFormat="1" ht="19.5" customHeight="1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45" t="s">
        <v>70</v>
      </c>
      <c r="L1" s="59"/>
      <c r="M1" s="9"/>
      <c r="N1" s="9"/>
      <c r="O1" s="9"/>
      <c r="P1" s="9"/>
      <c r="Q1" s="9"/>
      <c r="R1" s="9"/>
      <c r="S1" s="10"/>
      <c r="T1" s="10"/>
    </row>
    <row r="2" spans="1:20" s="64" customFormat="1" ht="15" customHeight="1" thickBot="1">
      <c r="A2" s="68" t="s">
        <v>62</v>
      </c>
      <c r="B2" s="68"/>
      <c r="C2" s="68"/>
      <c r="K2" s="65"/>
      <c r="L2" s="65"/>
      <c r="M2" s="65"/>
      <c r="N2" s="65"/>
      <c r="O2" s="65"/>
      <c r="P2" s="65"/>
      <c r="Q2" s="65"/>
      <c r="R2" s="65"/>
      <c r="S2" s="65"/>
      <c r="T2" s="66" t="s">
        <v>79</v>
      </c>
    </row>
    <row r="3" spans="1:20" s="16" customFormat="1" ht="15" customHeight="1">
      <c r="A3" s="77" t="s">
        <v>2</v>
      </c>
      <c r="B3" s="78"/>
      <c r="C3" s="14" t="s">
        <v>0</v>
      </c>
      <c r="D3" s="15"/>
      <c r="E3" s="15"/>
      <c r="F3" s="15"/>
      <c r="G3" s="14" t="s">
        <v>1</v>
      </c>
      <c r="H3" s="15"/>
      <c r="I3" s="15"/>
      <c r="J3" s="15"/>
      <c r="K3" s="77" t="s">
        <v>2</v>
      </c>
      <c r="L3" s="78"/>
      <c r="M3" s="14" t="s">
        <v>0</v>
      </c>
      <c r="N3" s="15"/>
      <c r="O3" s="15"/>
      <c r="P3" s="15"/>
      <c r="Q3" s="14" t="s">
        <v>1</v>
      </c>
      <c r="R3" s="15"/>
      <c r="S3" s="15"/>
      <c r="T3" s="15"/>
    </row>
    <row r="4" spans="1:20" s="16" customFormat="1" ht="12.75" customHeight="1">
      <c r="A4" s="79"/>
      <c r="B4" s="80"/>
      <c r="C4" s="69" t="s">
        <v>80</v>
      </c>
      <c r="D4" s="69" t="s">
        <v>77</v>
      </c>
      <c r="E4" s="69" t="s">
        <v>78</v>
      </c>
      <c r="F4" s="71" t="s">
        <v>72</v>
      </c>
      <c r="G4" s="69" t="s">
        <v>80</v>
      </c>
      <c r="H4" s="69" t="s">
        <v>77</v>
      </c>
      <c r="I4" s="69" t="s">
        <v>78</v>
      </c>
      <c r="J4" s="73" t="s">
        <v>76</v>
      </c>
      <c r="K4" s="79"/>
      <c r="L4" s="80"/>
      <c r="M4" s="69" t="s">
        <v>80</v>
      </c>
      <c r="N4" s="69" t="s">
        <v>77</v>
      </c>
      <c r="O4" s="69" t="s">
        <v>78</v>
      </c>
      <c r="P4" s="71" t="s">
        <v>72</v>
      </c>
      <c r="Q4" s="69" t="s">
        <v>80</v>
      </c>
      <c r="R4" s="69" t="s">
        <v>77</v>
      </c>
      <c r="S4" s="69" t="s">
        <v>78</v>
      </c>
      <c r="T4" s="73" t="s">
        <v>72</v>
      </c>
    </row>
    <row r="5" spans="1:20" s="16" customFormat="1" ht="12" customHeight="1">
      <c r="A5" s="81"/>
      <c r="B5" s="82"/>
      <c r="C5" s="70"/>
      <c r="D5" s="70"/>
      <c r="E5" s="70"/>
      <c r="F5" s="72"/>
      <c r="G5" s="70"/>
      <c r="H5" s="70"/>
      <c r="I5" s="70"/>
      <c r="J5" s="74"/>
      <c r="K5" s="81"/>
      <c r="L5" s="82"/>
      <c r="M5" s="70"/>
      <c r="N5" s="70"/>
      <c r="O5" s="70"/>
      <c r="P5" s="72"/>
      <c r="Q5" s="70"/>
      <c r="R5" s="70"/>
      <c r="S5" s="70"/>
      <c r="T5" s="74"/>
    </row>
    <row r="6" spans="1:20" s="20" customFormat="1" ht="13.5" customHeight="1">
      <c r="A6" s="1" t="s">
        <v>3</v>
      </c>
      <c r="B6" s="51"/>
      <c r="C6" s="17">
        <f>C8+C23</f>
        <v>54162</v>
      </c>
      <c r="D6" s="18">
        <f>D8+D23</f>
        <v>52470</v>
      </c>
      <c r="E6" s="18">
        <f>E8+E23</f>
        <v>50073</v>
      </c>
      <c r="F6" s="19">
        <f>E6/D6*100-100</f>
        <v>-4.568324757004007</v>
      </c>
      <c r="G6" s="18">
        <f>G8+G23</f>
        <v>452970</v>
      </c>
      <c r="H6" s="18">
        <f>H8+H23</f>
        <v>451475</v>
      </c>
      <c r="I6" s="18">
        <f>I8+I23</f>
        <v>448047</v>
      </c>
      <c r="J6" s="19">
        <f>I6/H6*100-100</f>
        <v>-0.7592889971759291</v>
      </c>
      <c r="K6" s="8" t="s">
        <v>4</v>
      </c>
      <c r="L6" s="61" t="s">
        <v>73</v>
      </c>
      <c r="M6" s="17">
        <f>SUM(M7:M12)</f>
        <v>2485</v>
      </c>
      <c r="N6" s="18">
        <f>SUM(N7:N12)</f>
        <v>2276</v>
      </c>
      <c r="O6" s="18">
        <f>SUM(O7:O12)</f>
        <v>383</v>
      </c>
      <c r="P6" s="19">
        <f>O6/(N6-N7-N8-N9-N10)*100-100</f>
        <v>-3.282828282828291</v>
      </c>
      <c r="Q6" s="18">
        <f>SUM(Q7:Q12)</f>
        <v>13332</v>
      </c>
      <c r="R6" s="18">
        <f>SUM(R7:R12)</f>
        <v>12487</v>
      </c>
      <c r="S6" s="18">
        <f>SUM(S7:S12)</f>
        <v>1394</v>
      </c>
      <c r="T6" s="19">
        <f>S6/(R6-R7-R8-R9-R10)*100-100</f>
        <v>-12.492153170119266</v>
      </c>
    </row>
    <row r="7" spans="1:20" ht="13.5" customHeight="1">
      <c r="A7" s="2"/>
      <c r="B7" s="52"/>
      <c r="C7" s="21"/>
      <c r="D7" s="22"/>
      <c r="E7" s="22"/>
      <c r="F7" s="23"/>
      <c r="G7" s="22"/>
      <c r="H7" s="22"/>
      <c r="I7" s="22"/>
      <c r="J7" s="23"/>
      <c r="K7" s="6" t="s">
        <v>5</v>
      </c>
      <c r="L7" s="2"/>
      <c r="M7" s="21">
        <v>511</v>
      </c>
      <c r="N7" s="22">
        <v>488</v>
      </c>
      <c r="O7" s="24" t="s">
        <v>64</v>
      </c>
      <c r="P7" s="24" t="s">
        <v>64</v>
      </c>
      <c r="Q7" s="25">
        <v>2743</v>
      </c>
      <c r="R7" s="25">
        <v>2622</v>
      </c>
      <c r="S7" s="26" t="s">
        <v>64</v>
      </c>
      <c r="T7" s="24" t="s">
        <v>64</v>
      </c>
    </row>
    <row r="8" spans="1:20" s="20" customFormat="1" ht="13.5" customHeight="1">
      <c r="A8" s="3" t="s">
        <v>6</v>
      </c>
      <c r="B8" s="53"/>
      <c r="C8" s="27">
        <f>SUM(C10:C21)</f>
        <v>35948</v>
      </c>
      <c r="D8" s="28">
        <f>SUM(D10:D21)</f>
        <v>35309</v>
      </c>
      <c r="E8" s="28">
        <f>SUM(E10:E21)</f>
        <v>38080</v>
      </c>
      <c r="F8" s="29">
        <f>E8/(D8+D26+D28+N7+N8+N9+N10+N17+N18+N28+N31)*100-100</f>
        <v>-3.271692745376953</v>
      </c>
      <c r="G8" s="28">
        <f>SUM(G10:G21)</f>
        <v>332928</v>
      </c>
      <c r="H8" s="28">
        <f>SUM(H10:H21)</f>
        <v>332314</v>
      </c>
      <c r="I8" s="28">
        <f>SUM(I10:I21)</f>
        <v>362767</v>
      </c>
      <c r="J8" s="29">
        <f>I8/(H8+H26+H28+R7+R8+R9+R10+R17+R18+R28+R31)*100-100</f>
        <v>0.3313337150032254</v>
      </c>
      <c r="K8" s="6" t="s">
        <v>7</v>
      </c>
      <c r="L8" s="2"/>
      <c r="M8" s="21">
        <v>408</v>
      </c>
      <c r="N8" s="22">
        <v>374</v>
      </c>
      <c r="O8" s="24" t="s">
        <v>64</v>
      </c>
      <c r="P8" s="24" t="s">
        <v>64</v>
      </c>
      <c r="Q8" s="25">
        <v>1429</v>
      </c>
      <c r="R8" s="25">
        <v>1598</v>
      </c>
      <c r="S8" s="26" t="s">
        <v>64</v>
      </c>
      <c r="T8" s="24" t="s">
        <v>64</v>
      </c>
    </row>
    <row r="9" spans="1:20" ht="13.5" customHeight="1">
      <c r="A9" s="2"/>
      <c r="B9" s="52"/>
      <c r="C9" s="21"/>
      <c r="D9" s="22"/>
      <c r="E9" s="22"/>
      <c r="F9" s="23"/>
      <c r="G9" s="22"/>
      <c r="H9" s="22"/>
      <c r="I9" s="22"/>
      <c r="J9" s="23"/>
      <c r="K9" s="6" t="s">
        <v>8</v>
      </c>
      <c r="L9" s="2"/>
      <c r="M9" s="21">
        <v>828</v>
      </c>
      <c r="N9" s="22">
        <v>757</v>
      </c>
      <c r="O9" s="24" t="s">
        <v>64</v>
      </c>
      <c r="P9" s="24" t="s">
        <v>64</v>
      </c>
      <c r="Q9" s="25">
        <v>5746</v>
      </c>
      <c r="R9" s="25">
        <v>5116</v>
      </c>
      <c r="S9" s="26" t="s">
        <v>64</v>
      </c>
      <c r="T9" s="24" t="s">
        <v>64</v>
      </c>
    </row>
    <row r="10" spans="1:20" ht="13.5" customHeight="1">
      <c r="A10" s="4" t="s">
        <v>9</v>
      </c>
      <c r="B10" s="52" t="s">
        <v>73</v>
      </c>
      <c r="C10" s="21">
        <v>11089</v>
      </c>
      <c r="D10" s="22">
        <v>10780</v>
      </c>
      <c r="E10" s="22">
        <v>11724</v>
      </c>
      <c r="F10" s="23">
        <f>E10/(D10+D26+D28)*100-100</f>
        <v>3.086256924294389</v>
      </c>
      <c r="G10" s="22">
        <v>114438</v>
      </c>
      <c r="H10" s="22">
        <v>113642</v>
      </c>
      <c r="I10" s="22">
        <v>120887</v>
      </c>
      <c r="J10" s="23">
        <f>I10/(H10+H26+H28)*100-100</f>
        <v>2.337334710393989</v>
      </c>
      <c r="K10" s="6" t="s">
        <v>10</v>
      </c>
      <c r="L10" s="2"/>
      <c r="M10" s="21">
        <v>294</v>
      </c>
      <c r="N10" s="22">
        <v>261</v>
      </c>
      <c r="O10" s="24" t="s">
        <v>64</v>
      </c>
      <c r="P10" s="24" t="s">
        <v>64</v>
      </c>
      <c r="Q10" s="25">
        <v>1595</v>
      </c>
      <c r="R10" s="25">
        <v>1558</v>
      </c>
      <c r="S10" s="26" t="s">
        <v>64</v>
      </c>
      <c r="T10" s="24" t="s">
        <v>64</v>
      </c>
    </row>
    <row r="11" spans="1:20" ht="13.5" customHeight="1">
      <c r="A11" s="4" t="s">
        <v>11</v>
      </c>
      <c r="B11" s="52"/>
      <c r="C11" s="21">
        <v>3266</v>
      </c>
      <c r="D11" s="22">
        <v>2985</v>
      </c>
      <c r="E11" s="22">
        <v>2589</v>
      </c>
      <c r="F11" s="23">
        <f aca="true" t="shared" si="0" ref="F11:F17">E11/D11*100-100</f>
        <v>-13.266331658291449</v>
      </c>
      <c r="G11" s="22">
        <v>25020</v>
      </c>
      <c r="H11" s="22">
        <v>22306</v>
      </c>
      <c r="I11" s="22">
        <v>19986</v>
      </c>
      <c r="J11" s="23">
        <f aca="true" t="shared" si="1" ref="J11:J19">I11/H11*100-100</f>
        <v>-10.400789025374337</v>
      </c>
      <c r="K11" s="6" t="s">
        <v>12</v>
      </c>
      <c r="L11" s="2"/>
      <c r="M11" s="21">
        <v>237</v>
      </c>
      <c r="N11" s="22">
        <v>200</v>
      </c>
      <c r="O11" s="46">
        <v>196</v>
      </c>
      <c r="P11" s="30">
        <f aca="true" t="shared" si="2" ref="P11:P36">O11/N11*100-100</f>
        <v>-2</v>
      </c>
      <c r="Q11" s="25">
        <v>892</v>
      </c>
      <c r="R11" s="25">
        <v>809</v>
      </c>
      <c r="S11" s="25">
        <v>721</v>
      </c>
      <c r="T11" s="30">
        <f aca="true" t="shared" si="3" ref="T11:T36">S11/R11*100-100</f>
        <v>-10.877626699629175</v>
      </c>
    </row>
    <row r="12" spans="1:20" ht="13.5" customHeight="1">
      <c r="A12" s="4" t="s">
        <v>13</v>
      </c>
      <c r="B12" s="52"/>
      <c r="C12" s="21">
        <v>3107</v>
      </c>
      <c r="D12" s="22">
        <v>2998</v>
      </c>
      <c r="E12" s="22">
        <v>2862</v>
      </c>
      <c r="F12" s="23">
        <f t="shared" si="0"/>
        <v>-4.5363575717144755</v>
      </c>
      <c r="G12" s="22">
        <v>43206</v>
      </c>
      <c r="H12" s="22">
        <v>40784</v>
      </c>
      <c r="I12" s="22">
        <v>38554</v>
      </c>
      <c r="J12" s="23">
        <f t="shared" si="1"/>
        <v>-5.467830521773237</v>
      </c>
      <c r="K12" s="6" t="s">
        <v>14</v>
      </c>
      <c r="L12" s="2"/>
      <c r="M12" s="21">
        <v>207</v>
      </c>
      <c r="N12" s="22">
        <v>196</v>
      </c>
      <c r="O12" s="46">
        <v>187</v>
      </c>
      <c r="P12" s="30">
        <f t="shared" si="2"/>
        <v>-4.591836734693871</v>
      </c>
      <c r="Q12" s="25">
        <v>927</v>
      </c>
      <c r="R12" s="25">
        <v>784</v>
      </c>
      <c r="S12" s="25">
        <v>673</v>
      </c>
      <c r="T12" s="30">
        <f t="shared" si="3"/>
        <v>-14.15816326530613</v>
      </c>
    </row>
    <row r="13" spans="1:20" ht="13.5" customHeight="1">
      <c r="A13" s="4" t="s">
        <v>15</v>
      </c>
      <c r="B13" s="52"/>
      <c r="C13" s="21">
        <v>2643</v>
      </c>
      <c r="D13" s="22">
        <v>3031</v>
      </c>
      <c r="E13" s="22">
        <v>3060</v>
      </c>
      <c r="F13" s="23">
        <f t="shared" si="0"/>
        <v>0.956779940613643</v>
      </c>
      <c r="G13" s="22">
        <v>30004</v>
      </c>
      <c r="H13" s="22">
        <v>32726</v>
      </c>
      <c r="I13" s="22">
        <v>33319</v>
      </c>
      <c r="J13" s="23">
        <f t="shared" si="1"/>
        <v>1.8120149116910085</v>
      </c>
      <c r="K13" s="3" t="s">
        <v>16</v>
      </c>
      <c r="L13" s="5"/>
      <c r="M13" s="27">
        <f>SUM(M14:M15)</f>
        <v>878</v>
      </c>
      <c r="N13" s="28">
        <f>SUM(N14:N15)</f>
        <v>775</v>
      </c>
      <c r="O13" s="28">
        <f>SUM(O14:O15)</f>
        <v>675</v>
      </c>
      <c r="P13" s="50">
        <f t="shared" si="2"/>
        <v>-12.903225806451616</v>
      </c>
      <c r="Q13" s="31">
        <f>SUM(Q14:Q15)</f>
        <v>4952</v>
      </c>
      <c r="R13" s="31">
        <f>SUM(R14:R15)</f>
        <v>4225</v>
      </c>
      <c r="S13" s="31">
        <f>SUM(S14:S15)</f>
        <v>4039</v>
      </c>
      <c r="T13" s="50">
        <f t="shared" si="3"/>
        <v>-4.402366863905328</v>
      </c>
    </row>
    <row r="14" spans="1:20" ht="13.5" customHeight="1">
      <c r="A14" s="4" t="s">
        <v>17</v>
      </c>
      <c r="B14" s="52"/>
      <c r="C14" s="21">
        <v>5112</v>
      </c>
      <c r="D14" s="22">
        <v>5000</v>
      </c>
      <c r="E14" s="22">
        <v>4625</v>
      </c>
      <c r="F14" s="23">
        <f t="shared" si="0"/>
        <v>-7.5</v>
      </c>
      <c r="G14" s="22">
        <v>41066</v>
      </c>
      <c r="H14" s="22">
        <v>42300</v>
      </c>
      <c r="I14" s="22">
        <v>44282</v>
      </c>
      <c r="J14" s="23">
        <f t="shared" si="1"/>
        <v>4.685579196217503</v>
      </c>
      <c r="K14" s="6" t="s">
        <v>18</v>
      </c>
      <c r="L14" s="2"/>
      <c r="M14" s="21">
        <v>513</v>
      </c>
      <c r="N14" s="22">
        <v>457</v>
      </c>
      <c r="O14" s="46">
        <v>364</v>
      </c>
      <c r="P14" s="30">
        <f t="shared" si="2"/>
        <v>-20.35010940919038</v>
      </c>
      <c r="Q14" s="25">
        <v>3424</v>
      </c>
      <c r="R14" s="25">
        <v>2730</v>
      </c>
      <c r="S14" s="25">
        <v>2234</v>
      </c>
      <c r="T14" s="30">
        <f t="shared" si="3"/>
        <v>-18.168498168498175</v>
      </c>
    </row>
    <row r="15" spans="1:20" ht="13.5" customHeight="1">
      <c r="A15" s="4" t="s">
        <v>19</v>
      </c>
      <c r="B15" s="52"/>
      <c r="C15" s="21">
        <v>2866</v>
      </c>
      <c r="D15" s="22">
        <v>3117</v>
      </c>
      <c r="E15" s="22">
        <v>2739</v>
      </c>
      <c r="F15" s="23">
        <f t="shared" si="0"/>
        <v>-12.127045235803664</v>
      </c>
      <c r="G15" s="22">
        <v>19851</v>
      </c>
      <c r="H15" s="22">
        <v>20839</v>
      </c>
      <c r="I15" s="22">
        <v>19075</v>
      </c>
      <c r="J15" s="23">
        <f t="shared" si="1"/>
        <v>-8.464897547866983</v>
      </c>
      <c r="K15" s="6" t="s">
        <v>20</v>
      </c>
      <c r="L15" s="2"/>
      <c r="M15" s="21">
        <v>365</v>
      </c>
      <c r="N15" s="22">
        <v>318</v>
      </c>
      <c r="O15" s="46">
        <v>311</v>
      </c>
      <c r="P15" s="30">
        <f t="shared" si="2"/>
        <v>-2.201257861635213</v>
      </c>
      <c r="Q15" s="25">
        <v>1528</v>
      </c>
      <c r="R15" s="25">
        <v>1495</v>
      </c>
      <c r="S15" s="25">
        <v>1805</v>
      </c>
      <c r="T15" s="30">
        <f t="shared" si="3"/>
        <v>20.73578595317727</v>
      </c>
    </row>
    <row r="16" spans="1:20" ht="13.5" customHeight="1">
      <c r="A16" s="4" t="s">
        <v>21</v>
      </c>
      <c r="B16" s="52" t="s">
        <v>73</v>
      </c>
      <c r="C16" s="21">
        <v>1886</v>
      </c>
      <c r="D16" s="22">
        <v>1849</v>
      </c>
      <c r="E16" s="22">
        <v>1823</v>
      </c>
      <c r="F16" s="23">
        <f>E16/(D16+N28+N31)*100-100</f>
        <v>-13.560929350403043</v>
      </c>
      <c r="G16" s="22">
        <v>13158</v>
      </c>
      <c r="H16" s="22">
        <v>12616</v>
      </c>
      <c r="I16" s="22">
        <v>13042</v>
      </c>
      <c r="J16" s="23">
        <f>I16/(H16+R28+R31)*100-100</f>
        <v>-6.70291151012232</v>
      </c>
      <c r="K16" s="3" t="s">
        <v>22</v>
      </c>
      <c r="L16" s="5" t="s">
        <v>73</v>
      </c>
      <c r="M16" s="27">
        <f>SUM(M17:M22)</f>
        <v>4630</v>
      </c>
      <c r="N16" s="28">
        <f>SUM(N17:N22)</f>
        <v>4515</v>
      </c>
      <c r="O16" s="28">
        <f>SUM(O17:O22)</f>
        <v>3013</v>
      </c>
      <c r="P16" s="50">
        <f>O16/(N16-N17-N18)*100-100</f>
        <v>-5.5189714644089065</v>
      </c>
      <c r="Q16" s="31">
        <f>SUM(Q17:Q22)</f>
        <v>36783</v>
      </c>
      <c r="R16" s="31">
        <f>SUM(R17:R22)</f>
        <v>38739</v>
      </c>
      <c r="S16" s="31">
        <f>SUM(S17:S22)</f>
        <v>25206</v>
      </c>
      <c r="T16" s="50">
        <f>S16/(R16-R17-R18)*100-100</f>
        <v>-3.885605338417548</v>
      </c>
    </row>
    <row r="17" spans="1:20" ht="13.5" customHeight="1">
      <c r="A17" s="4" t="s">
        <v>23</v>
      </c>
      <c r="B17" s="52"/>
      <c r="C17" s="21">
        <v>1634</v>
      </c>
      <c r="D17" s="22">
        <v>1479</v>
      </c>
      <c r="E17" s="22">
        <v>1293</v>
      </c>
      <c r="F17" s="23">
        <f t="shared" si="0"/>
        <v>-12.576064908722103</v>
      </c>
      <c r="G17" s="22">
        <v>10652</v>
      </c>
      <c r="H17" s="22">
        <v>10502</v>
      </c>
      <c r="I17" s="22">
        <v>10098</v>
      </c>
      <c r="J17" s="23">
        <f t="shared" si="1"/>
        <v>-3.8468863073700277</v>
      </c>
      <c r="K17" s="6" t="s">
        <v>24</v>
      </c>
      <c r="L17" s="2"/>
      <c r="M17" s="21">
        <v>809</v>
      </c>
      <c r="N17" s="22">
        <v>751</v>
      </c>
      <c r="O17" s="24" t="s">
        <v>64</v>
      </c>
      <c r="P17" s="24" t="s">
        <v>64</v>
      </c>
      <c r="Q17" s="25">
        <v>8382</v>
      </c>
      <c r="R17" s="25">
        <v>8689</v>
      </c>
      <c r="S17" s="26" t="s">
        <v>64</v>
      </c>
      <c r="T17" s="24" t="s">
        <v>64</v>
      </c>
    </row>
    <row r="18" spans="1:20" ht="13.5" customHeight="1">
      <c r="A18" s="4" t="s">
        <v>25</v>
      </c>
      <c r="B18" s="52"/>
      <c r="C18" s="21">
        <v>2606</v>
      </c>
      <c r="D18" s="22">
        <v>2460</v>
      </c>
      <c r="E18" s="22">
        <v>2572</v>
      </c>
      <c r="F18" s="23">
        <f>E18/D18*100-100</f>
        <v>4.552845528455279</v>
      </c>
      <c r="G18" s="22">
        <v>20756</v>
      </c>
      <c r="H18" s="22">
        <v>22412</v>
      </c>
      <c r="I18" s="22">
        <v>25235</v>
      </c>
      <c r="J18" s="23">
        <f t="shared" si="1"/>
        <v>12.595930751383193</v>
      </c>
      <c r="K18" s="6" t="s">
        <v>26</v>
      </c>
      <c r="L18" s="2"/>
      <c r="M18" s="21">
        <v>628</v>
      </c>
      <c r="N18" s="22">
        <v>575</v>
      </c>
      <c r="O18" s="24" t="s">
        <v>64</v>
      </c>
      <c r="P18" s="24" t="s">
        <v>64</v>
      </c>
      <c r="Q18" s="25">
        <v>4042</v>
      </c>
      <c r="R18" s="25">
        <v>3825</v>
      </c>
      <c r="S18" s="26" t="s">
        <v>64</v>
      </c>
      <c r="T18" s="24" t="s">
        <v>64</v>
      </c>
    </row>
    <row r="19" spans="1:20" ht="13.5" customHeight="1">
      <c r="A19" s="4" t="s">
        <v>27</v>
      </c>
      <c r="B19" s="52"/>
      <c r="C19" s="21">
        <v>1739</v>
      </c>
      <c r="D19" s="22">
        <v>1610</v>
      </c>
      <c r="E19" s="22">
        <v>1829</v>
      </c>
      <c r="F19" s="23">
        <f>E19/D19*100-100</f>
        <v>13.602484472049682</v>
      </c>
      <c r="G19" s="22">
        <v>14777</v>
      </c>
      <c r="H19" s="22">
        <v>14187</v>
      </c>
      <c r="I19" s="22">
        <v>16605</v>
      </c>
      <c r="J19" s="23">
        <f t="shared" si="1"/>
        <v>17.043772467752177</v>
      </c>
      <c r="K19" s="6" t="s">
        <v>28</v>
      </c>
      <c r="L19" s="2"/>
      <c r="M19" s="21">
        <v>464</v>
      </c>
      <c r="N19" s="22">
        <v>501</v>
      </c>
      <c r="O19" s="46">
        <v>476</v>
      </c>
      <c r="P19" s="30">
        <f t="shared" si="2"/>
        <v>-4.9900199600798345</v>
      </c>
      <c r="Q19" s="25">
        <v>3803</v>
      </c>
      <c r="R19" s="25">
        <v>4733</v>
      </c>
      <c r="S19" s="25">
        <v>4616</v>
      </c>
      <c r="T19" s="30">
        <f t="shared" si="3"/>
        <v>-2.4720050707796304</v>
      </c>
    </row>
    <row r="20" spans="1:20" ht="13.5" customHeight="1">
      <c r="A20" s="4" t="s">
        <v>65</v>
      </c>
      <c r="B20" s="52" t="s">
        <v>73</v>
      </c>
      <c r="C20" s="32" t="s">
        <v>64</v>
      </c>
      <c r="D20" s="33" t="s">
        <v>64</v>
      </c>
      <c r="E20" s="22">
        <v>1219</v>
      </c>
      <c r="F20" s="23">
        <f>E20/(N17+N18)*100-100</f>
        <v>-8.06938159879337</v>
      </c>
      <c r="G20" s="33" t="s">
        <v>63</v>
      </c>
      <c r="H20" s="33" t="s">
        <v>63</v>
      </c>
      <c r="I20" s="22">
        <v>11744</v>
      </c>
      <c r="J20" s="23">
        <f>I20/(R17+R18)*100-100</f>
        <v>-6.153108518459334</v>
      </c>
      <c r="K20" s="6" t="s">
        <v>29</v>
      </c>
      <c r="L20" s="2"/>
      <c r="M20" s="21">
        <v>1031</v>
      </c>
      <c r="N20" s="22">
        <v>918</v>
      </c>
      <c r="O20" s="46">
        <v>869</v>
      </c>
      <c r="P20" s="30">
        <f t="shared" si="2"/>
        <v>-5.337690631808272</v>
      </c>
      <c r="Q20" s="25">
        <v>7963</v>
      </c>
      <c r="R20" s="25">
        <v>7366</v>
      </c>
      <c r="S20" s="25">
        <v>7452</v>
      </c>
      <c r="T20" s="30">
        <f t="shared" si="3"/>
        <v>1.1675264729839654</v>
      </c>
    </row>
    <row r="21" spans="1:20" ht="13.5" customHeight="1">
      <c r="A21" s="4" t="s">
        <v>66</v>
      </c>
      <c r="B21" s="52" t="s">
        <v>73</v>
      </c>
      <c r="C21" s="32" t="s">
        <v>64</v>
      </c>
      <c r="D21" s="33" t="s">
        <v>64</v>
      </c>
      <c r="E21" s="22">
        <v>1745</v>
      </c>
      <c r="F21" s="23">
        <f>E21/(N7+N8+N9+N10)*100-100</f>
        <v>-7.180851063829792</v>
      </c>
      <c r="G21" s="33" t="s">
        <v>63</v>
      </c>
      <c r="H21" s="33" t="s">
        <v>63</v>
      </c>
      <c r="I21" s="22">
        <v>9940</v>
      </c>
      <c r="J21" s="23">
        <f>I21/(R7+R8+R9+R10)*100-100</f>
        <v>-8.757114007710669</v>
      </c>
      <c r="K21" s="6" t="s">
        <v>31</v>
      </c>
      <c r="L21" s="2"/>
      <c r="M21" s="21">
        <v>1218</v>
      </c>
      <c r="N21" s="22">
        <v>1269</v>
      </c>
      <c r="O21" s="47">
        <v>1165</v>
      </c>
      <c r="P21" s="30">
        <f t="shared" si="2"/>
        <v>-8.19542947202521</v>
      </c>
      <c r="Q21" s="25">
        <v>9065</v>
      </c>
      <c r="R21" s="25">
        <v>9605</v>
      </c>
      <c r="S21" s="25">
        <v>8632</v>
      </c>
      <c r="T21" s="30">
        <f t="shared" si="3"/>
        <v>-10.130140551795947</v>
      </c>
    </row>
    <row r="22" spans="1:34" s="20" customFormat="1" ht="13.5" customHeight="1">
      <c r="A22" s="5"/>
      <c r="B22" s="53"/>
      <c r="C22" s="27"/>
      <c r="D22" s="28"/>
      <c r="E22" s="28"/>
      <c r="F22" s="29"/>
      <c r="G22" s="28"/>
      <c r="H22" s="28"/>
      <c r="I22" s="28"/>
      <c r="J22" s="29"/>
      <c r="K22" s="6" t="s">
        <v>32</v>
      </c>
      <c r="L22" s="2"/>
      <c r="M22" s="21">
        <v>480</v>
      </c>
      <c r="N22" s="22">
        <v>501</v>
      </c>
      <c r="O22" s="46">
        <v>503</v>
      </c>
      <c r="P22" s="30">
        <f t="shared" si="2"/>
        <v>0.39920159680639244</v>
      </c>
      <c r="Q22" s="25">
        <v>3528</v>
      </c>
      <c r="R22" s="25">
        <v>4521</v>
      </c>
      <c r="S22" s="25">
        <v>4506</v>
      </c>
      <c r="T22" s="30">
        <f t="shared" si="3"/>
        <v>-0.3317850033178473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20" customFormat="1" ht="13.5" customHeight="1">
      <c r="A23" s="3" t="s">
        <v>30</v>
      </c>
      <c r="B23" s="53"/>
      <c r="C23" s="27">
        <f>C25+C27+C30+C35+M6+M13+M16+M23</f>
        <v>18214</v>
      </c>
      <c r="D23" s="28">
        <f>D25+D27+D30+D35+N6+N13+N16+N23</f>
        <v>17161</v>
      </c>
      <c r="E23" s="28">
        <f>E27+E30+E35+O6+O13+O16+O23</f>
        <v>11993</v>
      </c>
      <c r="F23" s="29">
        <f>E23/(D23-D26-D28-N7-N8-N9-N10-N17-N18-N28-N31)*100-100</f>
        <v>-8.464356586780639</v>
      </c>
      <c r="G23" s="28">
        <f>G25+G27+G30+G35+Q6+Q13+Q16+Q23</f>
        <v>120042</v>
      </c>
      <c r="H23" s="28">
        <f>H25+H27+H30+H35+R6+R13+R16+R23</f>
        <v>119161</v>
      </c>
      <c r="I23" s="28">
        <f>I27+I30+I35+S6+S13+S16+S23</f>
        <v>85280</v>
      </c>
      <c r="J23" s="29">
        <f>I23/(H23-H26-H28-R7-R8-R9-R10-R17-R18-R28-R31)*100-100</f>
        <v>-5.145374057348789</v>
      </c>
      <c r="K23" s="3" t="s">
        <v>34</v>
      </c>
      <c r="L23" s="5" t="s">
        <v>73</v>
      </c>
      <c r="M23" s="27">
        <f>SUM(M24:M36)</f>
        <v>4876</v>
      </c>
      <c r="N23" s="28">
        <f>SUM(N24:N36)</f>
        <v>4429</v>
      </c>
      <c r="O23" s="28">
        <f>SUM(O24:O36)</f>
        <v>3712</v>
      </c>
      <c r="P23" s="50">
        <f>O23/(N23-N28-N31)*100-100</f>
        <v>-10.96186135763972</v>
      </c>
      <c r="Q23" s="31">
        <f>SUM(Q24:Q36)</f>
        <v>24112</v>
      </c>
      <c r="R23" s="31">
        <f>SUM(R24:R36)</f>
        <v>23021</v>
      </c>
      <c r="S23" s="31">
        <f>SUM(S24:S36)</f>
        <v>19264</v>
      </c>
      <c r="T23" s="50">
        <f>S23/(R23-R28-R31)*100-100</f>
        <v>-11.053652230122822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s="20" customFormat="1" ht="13.5" customHeight="1">
      <c r="A24" s="5"/>
      <c r="B24" s="53"/>
      <c r="C24" s="27"/>
      <c r="D24" s="28"/>
      <c r="E24" s="28"/>
      <c r="F24" s="29"/>
      <c r="G24" s="28"/>
      <c r="H24" s="28"/>
      <c r="I24" s="28"/>
      <c r="J24" s="29"/>
      <c r="K24" s="6" t="s">
        <v>36</v>
      </c>
      <c r="L24" s="2"/>
      <c r="M24" s="21">
        <v>1181</v>
      </c>
      <c r="N24" s="22">
        <v>1123</v>
      </c>
      <c r="O24" s="47">
        <v>928</v>
      </c>
      <c r="P24" s="30">
        <f t="shared" si="2"/>
        <v>-17.36420302760463</v>
      </c>
      <c r="Q24" s="25">
        <v>5385</v>
      </c>
      <c r="R24" s="25">
        <v>5074</v>
      </c>
      <c r="S24" s="25">
        <v>4256</v>
      </c>
      <c r="T24" s="30">
        <f t="shared" si="3"/>
        <v>-16.12140323216397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20" s="20" customFormat="1" ht="13.5" customHeight="1">
      <c r="A25" s="3" t="s">
        <v>33</v>
      </c>
      <c r="B25" s="53"/>
      <c r="C25" s="27">
        <f>C26</f>
        <v>159</v>
      </c>
      <c r="D25" s="28">
        <f>D26</f>
        <v>148</v>
      </c>
      <c r="E25" s="34" t="str">
        <f>E26</f>
        <v>…</v>
      </c>
      <c r="F25" s="35" t="s">
        <v>64</v>
      </c>
      <c r="G25" s="28">
        <f>G26</f>
        <v>802</v>
      </c>
      <c r="H25" s="28">
        <f>H26</f>
        <v>790</v>
      </c>
      <c r="I25" s="34" t="str">
        <f>I26</f>
        <v>…</v>
      </c>
      <c r="J25" s="35" t="s">
        <v>64</v>
      </c>
      <c r="K25" s="6" t="s">
        <v>38</v>
      </c>
      <c r="L25" s="2"/>
      <c r="M25" s="21">
        <v>1147</v>
      </c>
      <c r="N25" s="22">
        <v>965</v>
      </c>
      <c r="O25" s="46">
        <v>860</v>
      </c>
      <c r="P25" s="30">
        <f t="shared" si="2"/>
        <v>-10.880829015544052</v>
      </c>
      <c r="Q25" s="25">
        <v>7139</v>
      </c>
      <c r="R25" s="25">
        <v>6940</v>
      </c>
      <c r="S25" s="25">
        <v>6318</v>
      </c>
      <c r="T25" s="30">
        <f t="shared" si="3"/>
        <v>-8.962536023054753</v>
      </c>
    </row>
    <row r="26" spans="1:20" ht="13.5" customHeight="1">
      <c r="A26" s="6" t="s">
        <v>35</v>
      </c>
      <c r="B26" s="52"/>
      <c r="C26" s="21">
        <v>159</v>
      </c>
      <c r="D26" s="22">
        <v>148</v>
      </c>
      <c r="E26" s="33" t="s">
        <v>64</v>
      </c>
      <c r="F26" s="36" t="s">
        <v>67</v>
      </c>
      <c r="G26" s="22">
        <v>802</v>
      </c>
      <c r="H26" s="22">
        <v>790</v>
      </c>
      <c r="I26" s="33" t="s">
        <v>64</v>
      </c>
      <c r="J26" s="36" t="s">
        <v>67</v>
      </c>
      <c r="K26" s="6" t="s">
        <v>40</v>
      </c>
      <c r="L26" s="2"/>
      <c r="M26" s="21">
        <v>612</v>
      </c>
      <c r="N26" s="22">
        <v>511</v>
      </c>
      <c r="O26" s="46">
        <v>456</v>
      </c>
      <c r="P26" s="30">
        <f t="shared" si="2"/>
        <v>-10.763209393346386</v>
      </c>
      <c r="Q26" s="25">
        <v>2799</v>
      </c>
      <c r="R26" s="25">
        <v>2653</v>
      </c>
      <c r="S26" s="25">
        <v>2474</v>
      </c>
      <c r="T26" s="30">
        <f t="shared" si="3"/>
        <v>-6.747078778741042</v>
      </c>
    </row>
    <row r="27" spans="1:34" s="20" customFormat="1" ht="13.5" customHeight="1">
      <c r="A27" s="3" t="s">
        <v>37</v>
      </c>
      <c r="B27" s="52" t="s">
        <v>73</v>
      </c>
      <c r="C27" s="27">
        <f>SUM(C28:C29)</f>
        <v>801</v>
      </c>
      <c r="D27" s="28">
        <f>SUM(D28:D29)</f>
        <v>760</v>
      </c>
      <c r="E27" s="28">
        <f>SUM(E28:E29)</f>
        <v>270</v>
      </c>
      <c r="F27" s="29">
        <f>E27/(D27-D28)*100-100</f>
        <v>-14.285714285714292</v>
      </c>
      <c r="G27" s="28">
        <f>SUM(G28:G29)</f>
        <v>5522</v>
      </c>
      <c r="H27" s="28">
        <f>SUM(H28:H29)</f>
        <v>5522</v>
      </c>
      <c r="I27" s="28">
        <f>SUM(I28:I29)</f>
        <v>1638</v>
      </c>
      <c r="J27" s="37">
        <f>I27/(H27-H28)*100-100</f>
        <v>-10.393873085339166</v>
      </c>
      <c r="K27" s="6" t="s">
        <v>42</v>
      </c>
      <c r="L27" s="2"/>
      <c r="M27" s="21">
        <v>143</v>
      </c>
      <c r="N27" s="22">
        <v>119</v>
      </c>
      <c r="O27" s="46">
        <v>101</v>
      </c>
      <c r="P27" s="30">
        <f t="shared" si="2"/>
        <v>-15.12605042016807</v>
      </c>
      <c r="Q27" s="25">
        <v>485</v>
      </c>
      <c r="R27" s="25">
        <v>432</v>
      </c>
      <c r="S27" s="25">
        <v>356</v>
      </c>
      <c r="T27" s="30">
        <f t="shared" si="3"/>
        <v>-17.592592592592595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20" ht="13.5" customHeight="1">
      <c r="A28" s="6" t="s">
        <v>39</v>
      </c>
      <c r="B28" s="52"/>
      <c r="C28" s="21">
        <v>478</v>
      </c>
      <c r="D28" s="22">
        <v>445</v>
      </c>
      <c r="E28" s="33" t="s">
        <v>64</v>
      </c>
      <c r="F28" s="36" t="s">
        <v>68</v>
      </c>
      <c r="G28" s="22">
        <v>3540</v>
      </c>
      <c r="H28" s="22">
        <v>3694</v>
      </c>
      <c r="I28" s="33" t="s">
        <v>64</v>
      </c>
      <c r="J28" s="36" t="s">
        <v>69</v>
      </c>
      <c r="K28" s="6" t="s">
        <v>44</v>
      </c>
      <c r="L28" s="2"/>
      <c r="M28" s="21">
        <v>187</v>
      </c>
      <c r="N28" s="22">
        <v>174</v>
      </c>
      <c r="O28" s="24" t="s">
        <v>64</v>
      </c>
      <c r="P28" s="24" t="s">
        <v>64</v>
      </c>
      <c r="Q28" s="25">
        <v>921</v>
      </c>
      <c r="R28" s="25">
        <v>984</v>
      </c>
      <c r="S28" s="26" t="s">
        <v>64</v>
      </c>
      <c r="T28" s="24" t="s">
        <v>64</v>
      </c>
    </row>
    <row r="29" spans="1:20" ht="13.5" customHeight="1">
      <c r="A29" s="6" t="s">
        <v>41</v>
      </c>
      <c r="B29" s="52"/>
      <c r="C29" s="21">
        <v>323</v>
      </c>
      <c r="D29" s="22">
        <v>315</v>
      </c>
      <c r="E29" s="22">
        <v>270</v>
      </c>
      <c r="F29" s="23">
        <f aca="true" t="shared" si="4" ref="F29:F38">E29/D29*100-100</f>
        <v>-14.285714285714292</v>
      </c>
      <c r="G29" s="22">
        <v>1982</v>
      </c>
      <c r="H29" s="22">
        <v>1828</v>
      </c>
      <c r="I29" s="22">
        <v>1638</v>
      </c>
      <c r="J29" s="23">
        <f aca="true" t="shared" si="5" ref="J29:J38">I29/H29*100-100</f>
        <v>-10.393873085339166</v>
      </c>
      <c r="K29" s="6" t="s">
        <v>46</v>
      </c>
      <c r="L29" s="2"/>
      <c r="M29" s="21">
        <v>331</v>
      </c>
      <c r="N29" s="22">
        <v>311</v>
      </c>
      <c r="O29" s="46">
        <v>283</v>
      </c>
      <c r="P29" s="30">
        <f t="shared" si="2"/>
        <v>-9.0032154340836</v>
      </c>
      <c r="Q29" s="25">
        <v>1230</v>
      </c>
      <c r="R29" s="25">
        <v>1135</v>
      </c>
      <c r="S29" s="25">
        <v>1020</v>
      </c>
      <c r="T29" s="30">
        <f t="shared" si="3"/>
        <v>-10.132158590308364</v>
      </c>
    </row>
    <row r="30" spans="1:34" s="20" customFormat="1" ht="13.5" customHeight="1">
      <c r="A30" s="3" t="s">
        <v>43</v>
      </c>
      <c r="B30" s="53"/>
      <c r="C30" s="27">
        <f>SUM(C31:C34)</f>
        <v>2084</v>
      </c>
      <c r="D30" s="28">
        <f>SUM(D31:D34)</f>
        <v>2076</v>
      </c>
      <c r="E30" s="28">
        <f>SUM(E31:E34)</f>
        <v>1962</v>
      </c>
      <c r="F30" s="29">
        <f t="shared" si="4"/>
        <v>-5.49132947976878</v>
      </c>
      <c r="G30" s="28">
        <f>SUM(G31:G34)</f>
        <v>16100</v>
      </c>
      <c r="H30" s="28">
        <f>SUM(H31:H34)</f>
        <v>16289</v>
      </c>
      <c r="I30" s="28">
        <f>SUM(I31:I34)</f>
        <v>16163</v>
      </c>
      <c r="J30" s="29">
        <f t="shared" si="5"/>
        <v>-0.7735281478298219</v>
      </c>
      <c r="K30" s="6" t="s">
        <v>48</v>
      </c>
      <c r="L30" s="2"/>
      <c r="M30" s="21">
        <v>69</v>
      </c>
      <c r="N30" s="22">
        <v>60</v>
      </c>
      <c r="O30" s="46">
        <v>52</v>
      </c>
      <c r="P30" s="30">
        <f t="shared" si="2"/>
        <v>-13.333333333333329</v>
      </c>
      <c r="Q30" s="25">
        <v>310</v>
      </c>
      <c r="R30" s="25">
        <v>339</v>
      </c>
      <c r="S30" s="25">
        <v>290</v>
      </c>
      <c r="T30" s="30">
        <f t="shared" si="3"/>
        <v>-14.454277286135692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20" ht="13.5" customHeight="1">
      <c r="A31" s="6" t="s">
        <v>45</v>
      </c>
      <c r="B31" s="52"/>
      <c r="C31" s="21">
        <v>415</v>
      </c>
      <c r="D31" s="22">
        <v>490</v>
      </c>
      <c r="E31" s="22">
        <v>485</v>
      </c>
      <c r="F31" s="23">
        <f t="shared" si="4"/>
        <v>-1.0204081632653015</v>
      </c>
      <c r="G31" s="22">
        <v>2850</v>
      </c>
      <c r="H31" s="22">
        <v>3401</v>
      </c>
      <c r="I31" s="22">
        <v>3372</v>
      </c>
      <c r="J31" s="23">
        <f t="shared" si="5"/>
        <v>-0.8526903851808356</v>
      </c>
      <c r="K31" s="6" t="s">
        <v>50</v>
      </c>
      <c r="L31" s="2"/>
      <c r="M31" s="21">
        <v>92</v>
      </c>
      <c r="N31" s="22">
        <v>86</v>
      </c>
      <c r="O31" s="24" t="s">
        <v>64</v>
      </c>
      <c r="P31" s="24" t="s">
        <v>64</v>
      </c>
      <c r="Q31" s="25">
        <v>424</v>
      </c>
      <c r="R31" s="25">
        <v>379</v>
      </c>
      <c r="S31" s="26" t="s">
        <v>64</v>
      </c>
      <c r="T31" s="24" t="s">
        <v>64</v>
      </c>
    </row>
    <row r="32" spans="1:20" ht="13.5" customHeight="1">
      <c r="A32" s="6" t="s">
        <v>47</v>
      </c>
      <c r="B32" s="52"/>
      <c r="C32" s="21">
        <v>466</v>
      </c>
      <c r="D32" s="22">
        <v>432</v>
      </c>
      <c r="E32" s="22">
        <v>409</v>
      </c>
      <c r="F32" s="23">
        <f t="shared" si="4"/>
        <v>-5.324074074074076</v>
      </c>
      <c r="G32" s="22">
        <v>3655</v>
      </c>
      <c r="H32" s="22">
        <v>3725</v>
      </c>
      <c r="I32" s="22">
        <v>4216</v>
      </c>
      <c r="J32" s="23">
        <f t="shared" si="5"/>
        <v>13.181208053691279</v>
      </c>
      <c r="K32" s="6" t="s">
        <v>52</v>
      </c>
      <c r="L32" s="2"/>
      <c r="M32" s="21">
        <v>365</v>
      </c>
      <c r="N32" s="22">
        <v>343</v>
      </c>
      <c r="O32" s="46">
        <v>359</v>
      </c>
      <c r="P32" s="30">
        <f t="shared" si="2"/>
        <v>4.664723032069972</v>
      </c>
      <c r="Q32" s="25">
        <v>1921</v>
      </c>
      <c r="R32" s="25">
        <v>1930</v>
      </c>
      <c r="S32" s="25">
        <v>1801</v>
      </c>
      <c r="T32" s="30">
        <f t="shared" si="3"/>
        <v>-6.683937823834199</v>
      </c>
    </row>
    <row r="33" spans="1:20" ht="13.5" customHeight="1">
      <c r="A33" s="6" t="s">
        <v>49</v>
      </c>
      <c r="B33" s="52"/>
      <c r="C33" s="21">
        <v>966</v>
      </c>
      <c r="D33" s="22">
        <v>939</v>
      </c>
      <c r="E33" s="22">
        <v>864</v>
      </c>
      <c r="F33" s="23">
        <f t="shared" si="4"/>
        <v>-7.9872204472843435</v>
      </c>
      <c r="G33" s="22">
        <v>7538</v>
      </c>
      <c r="H33" s="22">
        <v>7228</v>
      </c>
      <c r="I33" s="22">
        <v>6705</v>
      </c>
      <c r="J33" s="23">
        <f t="shared" si="5"/>
        <v>-7.23574986164914</v>
      </c>
      <c r="K33" s="6" t="s">
        <v>54</v>
      </c>
      <c r="L33" s="2"/>
      <c r="M33" s="21">
        <v>126</v>
      </c>
      <c r="N33" s="22">
        <v>131</v>
      </c>
      <c r="O33" s="46">
        <v>132</v>
      </c>
      <c r="P33" s="30">
        <f t="shared" si="2"/>
        <v>0.7633587786259426</v>
      </c>
      <c r="Q33" s="25">
        <v>756</v>
      </c>
      <c r="R33" s="25">
        <v>662</v>
      </c>
      <c r="S33" s="25">
        <v>652</v>
      </c>
      <c r="T33" s="30">
        <f t="shared" si="3"/>
        <v>-1.5105740181268885</v>
      </c>
    </row>
    <row r="34" spans="1:20" ht="13.5" customHeight="1">
      <c r="A34" s="6" t="s">
        <v>51</v>
      </c>
      <c r="B34" s="52"/>
      <c r="C34" s="21">
        <v>237</v>
      </c>
      <c r="D34" s="22">
        <v>215</v>
      </c>
      <c r="E34" s="22">
        <v>204</v>
      </c>
      <c r="F34" s="23">
        <f t="shared" si="4"/>
        <v>-5.116279069767444</v>
      </c>
      <c r="G34" s="22">
        <v>2057</v>
      </c>
      <c r="H34" s="22">
        <v>1935</v>
      </c>
      <c r="I34" s="22">
        <v>1870</v>
      </c>
      <c r="J34" s="23">
        <f t="shared" si="5"/>
        <v>-3.3591731266149907</v>
      </c>
      <c r="K34" s="6" t="s">
        <v>56</v>
      </c>
      <c r="L34" s="2"/>
      <c r="M34" s="21">
        <v>126</v>
      </c>
      <c r="N34" s="22">
        <v>105</v>
      </c>
      <c r="O34" s="46">
        <v>101</v>
      </c>
      <c r="P34" s="30">
        <f t="shared" si="2"/>
        <v>-3.80952380952381</v>
      </c>
      <c r="Q34" s="25">
        <v>602</v>
      </c>
      <c r="R34" s="25">
        <v>482</v>
      </c>
      <c r="S34" s="25">
        <v>439</v>
      </c>
      <c r="T34" s="30">
        <f t="shared" si="3"/>
        <v>-8.921161825726145</v>
      </c>
    </row>
    <row r="35" spans="1:34" s="20" customFormat="1" ht="13.5" customHeight="1">
      <c r="A35" s="3" t="s">
        <v>53</v>
      </c>
      <c r="B35" s="53"/>
      <c r="C35" s="27">
        <f>SUM(C36:C38)</f>
        <v>2301</v>
      </c>
      <c r="D35" s="28">
        <f>SUM(D36:D38)</f>
        <v>2182</v>
      </c>
      <c r="E35" s="28">
        <f>SUM(E36:E38)</f>
        <v>1978</v>
      </c>
      <c r="F35" s="29">
        <f t="shared" si="4"/>
        <v>-9.34922089825848</v>
      </c>
      <c r="G35" s="28">
        <f>SUM(G36:G38)</f>
        <v>18439</v>
      </c>
      <c r="H35" s="28">
        <f>SUM(H36:H38)</f>
        <v>18088</v>
      </c>
      <c r="I35" s="28">
        <f>SUM(I36:I38)</f>
        <v>17576</v>
      </c>
      <c r="J35" s="29">
        <f t="shared" si="5"/>
        <v>-2.830605926581157</v>
      </c>
      <c r="K35" s="6" t="s">
        <v>58</v>
      </c>
      <c r="L35" s="2"/>
      <c r="M35" s="21">
        <v>204</v>
      </c>
      <c r="N35" s="22">
        <v>204</v>
      </c>
      <c r="O35" s="46">
        <v>199</v>
      </c>
      <c r="P35" s="30">
        <f t="shared" si="2"/>
        <v>-2.4509803921568647</v>
      </c>
      <c r="Q35" s="25">
        <v>964</v>
      </c>
      <c r="R35" s="25">
        <v>864</v>
      </c>
      <c r="S35" s="25">
        <v>697</v>
      </c>
      <c r="T35" s="30">
        <f t="shared" si="3"/>
        <v>-19.32870370370371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20" ht="13.5" customHeight="1" thickBot="1">
      <c r="A36" s="6" t="s">
        <v>55</v>
      </c>
      <c r="B36" s="52"/>
      <c r="C36" s="21">
        <v>399</v>
      </c>
      <c r="D36" s="22">
        <v>414</v>
      </c>
      <c r="E36" s="22">
        <v>395</v>
      </c>
      <c r="F36" s="23">
        <f t="shared" si="4"/>
        <v>-4.589371980676333</v>
      </c>
      <c r="G36" s="22">
        <v>3706</v>
      </c>
      <c r="H36" s="22">
        <v>3558</v>
      </c>
      <c r="I36" s="22">
        <v>4048</v>
      </c>
      <c r="J36" s="23">
        <f t="shared" si="5"/>
        <v>13.77178189994379</v>
      </c>
      <c r="K36" s="38" t="s">
        <v>60</v>
      </c>
      <c r="L36" s="62"/>
      <c r="M36" s="39">
        <v>293</v>
      </c>
      <c r="N36" s="40">
        <v>297</v>
      </c>
      <c r="O36" s="48">
        <v>241</v>
      </c>
      <c r="P36" s="30">
        <f t="shared" si="2"/>
        <v>-18.85521885521885</v>
      </c>
      <c r="Q36" s="40">
        <v>1176</v>
      </c>
      <c r="R36" s="40">
        <v>1147</v>
      </c>
      <c r="S36" s="40">
        <v>961</v>
      </c>
      <c r="T36" s="30">
        <f t="shared" si="3"/>
        <v>-16.21621621621621</v>
      </c>
    </row>
    <row r="37" spans="1:20" ht="13.5" customHeight="1">
      <c r="A37" s="6" t="s">
        <v>57</v>
      </c>
      <c r="B37" s="52"/>
      <c r="C37" s="21">
        <v>404</v>
      </c>
      <c r="D37" s="22">
        <v>390</v>
      </c>
      <c r="E37" s="22">
        <v>278</v>
      </c>
      <c r="F37" s="23">
        <f t="shared" si="4"/>
        <v>-28.717948717948715</v>
      </c>
      <c r="G37" s="22">
        <v>2217</v>
      </c>
      <c r="H37" s="22">
        <v>2488</v>
      </c>
      <c r="I37" s="22">
        <v>1851</v>
      </c>
      <c r="J37" s="23">
        <f t="shared" si="5"/>
        <v>-25.602893890675233</v>
      </c>
      <c r="K37" s="76" t="s">
        <v>74</v>
      </c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3.5" customHeight="1">
      <c r="A38" s="7" t="s">
        <v>59</v>
      </c>
      <c r="B38" s="54"/>
      <c r="C38" s="21">
        <v>1498</v>
      </c>
      <c r="D38" s="22">
        <v>1378</v>
      </c>
      <c r="E38" s="22">
        <v>1305</v>
      </c>
      <c r="F38" s="23">
        <f t="shared" si="4"/>
        <v>-5.297532656023222</v>
      </c>
      <c r="G38" s="22">
        <v>12516</v>
      </c>
      <c r="H38" s="22">
        <v>12042</v>
      </c>
      <c r="I38" s="22">
        <v>11677</v>
      </c>
      <c r="J38" s="23">
        <f t="shared" si="5"/>
        <v>-3.031057963793387</v>
      </c>
      <c r="K38" s="67" t="s">
        <v>75</v>
      </c>
      <c r="L38" s="67"/>
      <c r="M38" s="67"/>
      <c r="N38" s="67"/>
      <c r="O38" s="67"/>
      <c r="P38" s="67"/>
      <c r="Q38" s="67"/>
      <c r="R38" s="67"/>
      <c r="S38" s="67"/>
      <c r="T38" s="67"/>
    </row>
    <row r="39" spans="1:25" ht="13.5" customHeight="1" thickBot="1">
      <c r="A39" s="43"/>
      <c r="B39" s="55"/>
      <c r="C39" s="44"/>
      <c r="D39" s="43"/>
      <c r="E39" s="43"/>
      <c r="F39" s="43"/>
      <c r="G39" s="43"/>
      <c r="H39" s="43"/>
      <c r="I39" s="43"/>
      <c r="J39" s="43"/>
      <c r="K39" s="49" t="s">
        <v>61</v>
      </c>
      <c r="L39" s="49"/>
      <c r="M39" s="13"/>
      <c r="N39" s="13"/>
      <c r="O39" s="13"/>
      <c r="P39" s="13"/>
      <c r="Q39" s="13"/>
      <c r="R39" s="13"/>
      <c r="S39" s="13"/>
      <c r="T39" s="13"/>
      <c r="U39" s="41"/>
      <c r="V39" s="41"/>
      <c r="W39" s="41"/>
      <c r="X39" s="41"/>
      <c r="Y39" s="41"/>
    </row>
    <row r="40" spans="1:25" ht="15" customHeight="1">
      <c r="A40" s="42"/>
      <c r="B40" s="56"/>
      <c r="C40" s="42"/>
      <c r="D40" s="42"/>
      <c r="E40" s="42"/>
      <c r="F40" s="42"/>
      <c r="G40" s="42"/>
      <c r="H40" s="42"/>
      <c r="I40" s="42"/>
      <c r="J40" s="42"/>
      <c r="K40" s="13"/>
      <c r="L40" s="60"/>
      <c r="M40" s="13"/>
      <c r="N40" s="13"/>
      <c r="O40" s="13"/>
      <c r="P40" s="13"/>
      <c r="Q40" s="13"/>
      <c r="R40" s="13"/>
      <c r="S40" s="13"/>
      <c r="T40" s="13"/>
      <c r="U40" s="41"/>
      <c r="V40" s="41"/>
      <c r="W40" s="41"/>
      <c r="X40" s="41"/>
      <c r="Y40" s="41"/>
    </row>
    <row r="41" spans="1:25" s="20" customFormat="1" ht="15" customHeight="1">
      <c r="A41" s="41"/>
      <c r="B41" s="57"/>
      <c r="C41" s="41"/>
      <c r="D41" s="41"/>
      <c r="E41" s="41"/>
      <c r="F41" s="41"/>
      <c r="G41" s="41"/>
      <c r="H41" s="41"/>
      <c r="I41" s="41"/>
      <c r="J41" s="41"/>
      <c r="K41" s="13"/>
      <c r="L41" s="60"/>
      <c r="M41" s="13"/>
      <c r="N41" s="13"/>
      <c r="O41" s="13"/>
      <c r="P41" s="13"/>
      <c r="Q41" s="13"/>
      <c r="R41" s="13"/>
      <c r="S41" s="13"/>
      <c r="T41" s="13"/>
      <c r="U41" s="41"/>
      <c r="V41" s="41"/>
      <c r="W41" s="41"/>
      <c r="X41" s="41"/>
      <c r="Y41" s="41"/>
    </row>
    <row r="42" spans="1:25" ht="15" customHeight="1">
      <c r="A42" s="41"/>
      <c r="B42" s="57"/>
      <c r="C42" s="41"/>
      <c r="D42" s="41"/>
      <c r="E42" s="41"/>
      <c r="F42" s="41"/>
      <c r="G42" s="41"/>
      <c r="H42" s="41"/>
      <c r="I42" s="41"/>
      <c r="J42" s="41"/>
      <c r="K42" s="13"/>
      <c r="L42" s="60"/>
      <c r="M42" s="13"/>
      <c r="N42" s="13"/>
      <c r="O42" s="13"/>
      <c r="P42" s="13"/>
      <c r="Q42" s="13"/>
      <c r="R42" s="13"/>
      <c r="S42" s="13"/>
      <c r="T42" s="13"/>
      <c r="U42" s="41"/>
      <c r="V42" s="41"/>
      <c r="W42" s="41"/>
      <c r="X42" s="41"/>
      <c r="Y42" s="41"/>
    </row>
    <row r="43" spans="1:25" ht="15" customHeight="1">
      <c r="A43" s="41"/>
      <c r="B43" s="57"/>
      <c r="C43" s="41"/>
      <c r="D43" s="41"/>
      <c r="E43" s="41"/>
      <c r="F43" s="41"/>
      <c r="G43" s="41"/>
      <c r="H43" s="41"/>
      <c r="I43" s="41"/>
      <c r="J43" s="41"/>
      <c r="K43" s="13"/>
      <c r="L43" s="60"/>
      <c r="M43" s="13"/>
      <c r="N43" s="13"/>
      <c r="O43" s="13"/>
      <c r="P43" s="13"/>
      <c r="Q43" s="13"/>
      <c r="R43" s="13"/>
      <c r="S43" s="13"/>
      <c r="T43" s="13"/>
      <c r="U43" s="41"/>
      <c r="V43" s="41"/>
      <c r="W43" s="41"/>
      <c r="X43" s="41"/>
      <c r="Y43" s="41"/>
    </row>
    <row r="44" spans="1:25" s="20" customFormat="1" ht="15" customHeight="1">
      <c r="A44" s="41"/>
      <c r="B44" s="57"/>
      <c r="C44" s="41"/>
      <c r="D44" s="41"/>
      <c r="E44" s="41"/>
      <c r="F44" s="41"/>
      <c r="G44" s="41"/>
      <c r="H44" s="41"/>
      <c r="I44" s="41"/>
      <c r="J44" s="41"/>
      <c r="K44" s="13"/>
      <c r="L44" s="60"/>
      <c r="M44" s="13"/>
      <c r="N44" s="13"/>
      <c r="O44" s="13"/>
      <c r="P44" s="13"/>
      <c r="Q44" s="13"/>
      <c r="R44" s="13"/>
      <c r="S44" s="13"/>
      <c r="T44" s="13"/>
      <c r="U44" s="41"/>
      <c r="V44" s="41"/>
      <c r="W44" s="41"/>
      <c r="X44" s="41"/>
      <c r="Y44" s="41"/>
    </row>
    <row r="45" spans="1:25" ht="15" customHeight="1">
      <c r="A45" s="41"/>
      <c r="B45" s="57"/>
      <c r="C45" s="41"/>
      <c r="D45" s="41"/>
      <c r="E45" s="41"/>
      <c r="F45" s="41"/>
      <c r="G45" s="41"/>
      <c r="H45" s="41"/>
      <c r="I45" s="41"/>
      <c r="J45" s="41"/>
      <c r="K45" s="13"/>
      <c r="L45" s="60"/>
      <c r="M45" s="13"/>
      <c r="N45" s="13"/>
      <c r="O45" s="13"/>
      <c r="P45" s="13"/>
      <c r="Q45" s="13"/>
      <c r="R45" s="13"/>
      <c r="S45" s="13"/>
      <c r="T45" s="13"/>
      <c r="U45" s="41"/>
      <c r="V45" s="41"/>
      <c r="W45" s="41"/>
      <c r="X45" s="41"/>
      <c r="Y45" s="41"/>
    </row>
    <row r="46" spans="1:25" ht="15.75">
      <c r="A46" s="41"/>
      <c r="B46" s="57"/>
      <c r="C46" s="41"/>
      <c r="D46" s="41"/>
      <c r="E46" s="41"/>
      <c r="F46" s="41"/>
      <c r="G46" s="41"/>
      <c r="H46" s="41"/>
      <c r="I46" s="41"/>
      <c r="J46" s="41"/>
      <c r="K46" s="13"/>
      <c r="L46" s="60"/>
      <c r="M46" s="13"/>
      <c r="N46" s="13"/>
      <c r="O46" s="13"/>
      <c r="P46" s="13"/>
      <c r="Q46" s="13"/>
      <c r="R46" s="13"/>
      <c r="S46" s="13"/>
      <c r="T46" s="13"/>
      <c r="U46" s="41"/>
      <c r="V46" s="41"/>
      <c r="W46" s="41"/>
      <c r="X46" s="41"/>
      <c r="Y46" s="41"/>
    </row>
    <row r="47" spans="1:25" ht="15.75">
      <c r="A47" s="41"/>
      <c r="B47" s="57"/>
      <c r="C47" s="41"/>
      <c r="D47" s="41"/>
      <c r="E47" s="41"/>
      <c r="F47" s="41"/>
      <c r="G47" s="41"/>
      <c r="H47" s="41"/>
      <c r="I47" s="41"/>
      <c r="J47" s="41"/>
      <c r="K47" s="13"/>
      <c r="L47" s="60"/>
      <c r="M47" s="13"/>
      <c r="N47" s="13"/>
      <c r="O47" s="13"/>
      <c r="P47" s="13"/>
      <c r="Q47" s="13"/>
      <c r="R47" s="13"/>
      <c r="S47" s="13"/>
      <c r="T47" s="13"/>
      <c r="U47" s="41"/>
      <c r="V47" s="41"/>
      <c r="W47" s="41"/>
      <c r="X47" s="41"/>
      <c r="Y47" s="41"/>
    </row>
    <row r="48" spans="1:25" ht="15.75">
      <c r="A48" s="41"/>
      <c r="B48" s="57"/>
      <c r="C48" s="41"/>
      <c r="D48" s="41"/>
      <c r="E48" s="41"/>
      <c r="F48" s="41"/>
      <c r="G48" s="41"/>
      <c r="H48" s="41"/>
      <c r="I48" s="41"/>
      <c r="J48" s="41"/>
      <c r="K48" s="13"/>
      <c r="L48" s="60"/>
      <c r="M48" s="13"/>
      <c r="N48" s="13"/>
      <c r="O48" s="13"/>
      <c r="P48" s="13"/>
      <c r="Q48" s="13"/>
      <c r="R48" s="13"/>
      <c r="S48" s="13"/>
      <c r="T48" s="13"/>
      <c r="U48" s="41"/>
      <c r="V48" s="41"/>
      <c r="W48" s="41"/>
      <c r="X48" s="41"/>
      <c r="Y48" s="41"/>
    </row>
    <row r="49" spans="1:25" ht="15.75">
      <c r="A49" s="41"/>
      <c r="B49" s="57"/>
      <c r="C49" s="41"/>
      <c r="D49" s="41"/>
      <c r="E49" s="41"/>
      <c r="F49" s="41"/>
      <c r="G49" s="41"/>
      <c r="H49" s="41"/>
      <c r="I49" s="41"/>
      <c r="J49" s="41"/>
      <c r="K49" s="13"/>
      <c r="L49" s="60"/>
      <c r="M49" s="13"/>
      <c r="N49" s="13"/>
      <c r="O49" s="13"/>
      <c r="P49" s="13"/>
      <c r="Q49" s="13"/>
      <c r="R49" s="13"/>
      <c r="S49" s="13"/>
      <c r="T49" s="13"/>
      <c r="U49" s="41"/>
      <c r="V49" s="41"/>
      <c r="W49" s="41"/>
      <c r="X49" s="41"/>
      <c r="Y49" s="41"/>
    </row>
    <row r="50" spans="1:25" ht="15.75">
      <c r="A50" s="41"/>
      <c r="B50" s="57"/>
      <c r="C50" s="41"/>
      <c r="D50" s="41"/>
      <c r="E50" s="41"/>
      <c r="F50" s="41"/>
      <c r="G50" s="41"/>
      <c r="H50" s="41"/>
      <c r="I50" s="41"/>
      <c r="J50" s="41"/>
      <c r="K50" s="13"/>
      <c r="L50" s="60"/>
      <c r="M50" s="13"/>
      <c r="N50" s="13"/>
      <c r="O50" s="13"/>
      <c r="P50" s="13"/>
      <c r="Q50" s="13"/>
      <c r="R50" s="13"/>
      <c r="S50" s="13"/>
      <c r="T50" s="13"/>
      <c r="U50" s="41"/>
      <c r="V50" s="41"/>
      <c r="W50" s="41"/>
      <c r="X50" s="41"/>
      <c r="Y50" s="41"/>
    </row>
    <row r="51" spans="1:25" ht="15.75">
      <c r="A51" s="41"/>
      <c r="B51" s="57"/>
      <c r="C51" s="41"/>
      <c r="D51" s="41"/>
      <c r="E51" s="41"/>
      <c r="F51" s="41"/>
      <c r="G51" s="41"/>
      <c r="H51" s="41"/>
      <c r="I51" s="41"/>
      <c r="J51" s="41"/>
      <c r="K51" s="13"/>
      <c r="L51" s="60"/>
      <c r="M51" s="13"/>
      <c r="N51" s="13"/>
      <c r="O51" s="13"/>
      <c r="P51" s="13"/>
      <c r="Q51" s="13"/>
      <c r="R51" s="13"/>
      <c r="S51" s="13"/>
      <c r="T51" s="13"/>
      <c r="U51" s="41"/>
      <c r="V51" s="41"/>
      <c r="W51" s="41"/>
      <c r="X51" s="41"/>
      <c r="Y51" s="41"/>
    </row>
    <row r="52" spans="1:20" ht="15.75">
      <c r="A52" s="41"/>
      <c r="B52" s="57"/>
      <c r="C52" s="41"/>
      <c r="D52" s="41"/>
      <c r="E52" s="41"/>
      <c r="F52" s="41"/>
      <c r="G52" s="41"/>
      <c r="H52" s="41"/>
      <c r="I52" s="41"/>
      <c r="J52" s="41"/>
      <c r="K52" s="13"/>
      <c r="L52" s="60"/>
      <c r="M52" s="13"/>
      <c r="N52" s="13"/>
      <c r="O52" s="13"/>
      <c r="P52" s="13"/>
      <c r="Q52" s="13"/>
      <c r="R52" s="13"/>
      <c r="S52" s="13"/>
      <c r="T52" s="13"/>
    </row>
    <row r="53" spans="1:20" ht="15.75">
      <c r="A53" s="41"/>
      <c r="B53" s="57"/>
      <c r="C53" s="41"/>
      <c r="D53" s="41"/>
      <c r="E53" s="41"/>
      <c r="F53" s="41"/>
      <c r="G53" s="41"/>
      <c r="H53" s="41"/>
      <c r="I53" s="41"/>
      <c r="J53" s="41"/>
      <c r="K53" s="13"/>
      <c r="L53" s="60"/>
      <c r="M53" s="13"/>
      <c r="N53" s="13"/>
      <c r="O53" s="13"/>
      <c r="P53" s="13"/>
      <c r="Q53" s="13"/>
      <c r="R53" s="13"/>
      <c r="S53" s="13"/>
      <c r="T53" s="13"/>
    </row>
    <row r="54" spans="1:20" ht="15.75">
      <c r="A54" s="41"/>
      <c r="B54" s="57"/>
      <c r="C54" s="41"/>
      <c r="D54" s="41"/>
      <c r="E54" s="41"/>
      <c r="F54" s="41"/>
      <c r="G54" s="41"/>
      <c r="H54" s="41"/>
      <c r="I54" s="41"/>
      <c r="J54" s="41"/>
      <c r="K54" s="13"/>
      <c r="L54" s="60"/>
      <c r="M54" s="13"/>
      <c r="N54" s="13"/>
      <c r="O54" s="13"/>
      <c r="P54" s="13"/>
      <c r="Q54" s="13"/>
      <c r="R54" s="13"/>
      <c r="S54" s="13"/>
      <c r="T54" s="13"/>
    </row>
    <row r="55" spans="1:20" ht="15.75">
      <c r="A55" s="41"/>
      <c r="B55" s="57"/>
      <c r="C55" s="41"/>
      <c r="D55" s="41"/>
      <c r="E55" s="41"/>
      <c r="F55" s="41"/>
      <c r="G55" s="41"/>
      <c r="H55" s="41"/>
      <c r="I55" s="41"/>
      <c r="J55" s="41"/>
      <c r="K55" s="13"/>
      <c r="L55" s="60"/>
      <c r="M55" s="13"/>
      <c r="N55" s="13"/>
      <c r="O55" s="13"/>
      <c r="P55" s="13"/>
      <c r="Q55" s="13"/>
      <c r="R55" s="13"/>
      <c r="S55" s="13"/>
      <c r="T55" s="13"/>
    </row>
    <row r="56" spans="1:20" ht="15.75">
      <c r="A56" s="41"/>
      <c r="B56" s="57"/>
      <c r="C56" s="41"/>
      <c r="D56" s="41"/>
      <c r="E56" s="41"/>
      <c r="F56" s="41"/>
      <c r="G56" s="41"/>
      <c r="H56" s="41"/>
      <c r="I56" s="41"/>
      <c r="J56" s="41"/>
      <c r="K56" s="13"/>
      <c r="L56" s="60"/>
      <c r="M56" s="13"/>
      <c r="N56" s="13"/>
      <c r="O56" s="13"/>
      <c r="P56" s="13"/>
      <c r="Q56" s="13"/>
      <c r="R56" s="13"/>
      <c r="S56" s="13"/>
      <c r="T56" s="13"/>
    </row>
    <row r="57" spans="1:20" ht="15.75">
      <c r="A57" s="41"/>
      <c r="B57" s="57"/>
      <c r="C57" s="41"/>
      <c r="D57" s="41"/>
      <c r="E57" s="41"/>
      <c r="F57" s="41"/>
      <c r="G57" s="41"/>
      <c r="H57" s="41"/>
      <c r="I57" s="41"/>
      <c r="J57" s="41"/>
      <c r="K57" s="13"/>
      <c r="L57" s="60"/>
      <c r="M57" s="13"/>
      <c r="N57" s="13"/>
      <c r="O57" s="13"/>
      <c r="P57" s="13"/>
      <c r="Q57" s="13"/>
      <c r="R57" s="13"/>
      <c r="S57" s="13"/>
      <c r="T57" s="13"/>
    </row>
    <row r="58" spans="1:20" ht="15.75">
      <c r="A58" s="41"/>
      <c r="B58" s="57"/>
      <c r="C58" s="41"/>
      <c r="D58" s="41"/>
      <c r="E58" s="41"/>
      <c r="F58" s="41"/>
      <c r="G58" s="41"/>
      <c r="H58" s="41"/>
      <c r="I58" s="41"/>
      <c r="J58" s="41"/>
      <c r="K58" s="13"/>
      <c r="L58" s="60"/>
      <c r="M58" s="13"/>
      <c r="N58" s="13"/>
      <c r="O58" s="13"/>
      <c r="P58" s="13"/>
      <c r="Q58" s="13"/>
      <c r="R58" s="13"/>
      <c r="S58" s="13"/>
      <c r="T58" s="13"/>
    </row>
    <row r="59" spans="1:20" ht="15.75">
      <c r="A59" s="41"/>
      <c r="B59" s="57"/>
      <c r="C59" s="41"/>
      <c r="D59" s="41"/>
      <c r="E59" s="41"/>
      <c r="F59" s="41"/>
      <c r="G59" s="41"/>
      <c r="H59" s="41"/>
      <c r="I59" s="41"/>
      <c r="J59" s="41"/>
      <c r="K59" s="13"/>
      <c r="L59" s="60"/>
      <c r="M59" s="13"/>
      <c r="N59" s="13"/>
      <c r="O59" s="13"/>
      <c r="P59" s="13"/>
      <c r="Q59" s="13"/>
      <c r="R59" s="13"/>
      <c r="S59" s="13"/>
      <c r="T59" s="13"/>
    </row>
    <row r="60" spans="1:20" ht="15.75">
      <c r="A60" s="41"/>
      <c r="B60" s="57"/>
      <c r="C60" s="41"/>
      <c r="D60" s="41"/>
      <c r="E60" s="41"/>
      <c r="F60" s="41"/>
      <c r="G60" s="41"/>
      <c r="H60" s="41"/>
      <c r="I60" s="41"/>
      <c r="J60" s="41"/>
      <c r="K60" s="13"/>
      <c r="L60" s="60"/>
      <c r="M60" s="13"/>
      <c r="N60" s="13"/>
      <c r="O60" s="13"/>
      <c r="P60" s="13"/>
      <c r="Q60" s="13"/>
      <c r="R60" s="13"/>
      <c r="S60" s="13"/>
      <c r="T60" s="13"/>
    </row>
    <row r="61" spans="1:20" ht="15.75">
      <c r="A61" s="41"/>
      <c r="B61" s="57"/>
      <c r="C61" s="41"/>
      <c r="D61" s="41"/>
      <c r="E61" s="41"/>
      <c r="F61" s="41"/>
      <c r="G61" s="41"/>
      <c r="H61" s="41"/>
      <c r="I61" s="41"/>
      <c r="J61" s="41"/>
      <c r="K61" s="13"/>
      <c r="L61" s="60"/>
      <c r="M61" s="13"/>
      <c r="N61" s="13"/>
      <c r="O61" s="13"/>
      <c r="P61" s="13"/>
      <c r="Q61" s="13"/>
      <c r="R61" s="13"/>
      <c r="S61" s="13"/>
      <c r="T61" s="13"/>
    </row>
    <row r="62" spans="1:20" ht="15.75">
      <c r="A62" s="41"/>
      <c r="B62" s="57"/>
      <c r="C62" s="41"/>
      <c r="D62" s="41"/>
      <c r="E62" s="41"/>
      <c r="F62" s="41"/>
      <c r="G62" s="41"/>
      <c r="H62" s="41"/>
      <c r="I62" s="41"/>
      <c r="J62" s="41"/>
      <c r="K62" s="13"/>
      <c r="L62" s="60"/>
      <c r="M62" s="13"/>
      <c r="N62" s="13"/>
      <c r="O62" s="13"/>
      <c r="P62" s="13"/>
      <c r="Q62" s="13"/>
      <c r="R62" s="13"/>
      <c r="S62" s="13"/>
      <c r="T62" s="13"/>
    </row>
    <row r="63" spans="1:20" ht="15.75">
      <c r="A63" s="41"/>
      <c r="B63" s="57"/>
      <c r="C63" s="41"/>
      <c r="D63" s="41"/>
      <c r="E63" s="41"/>
      <c r="F63" s="41"/>
      <c r="G63" s="41"/>
      <c r="H63" s="41"/>
      <c r="I63" s="41"/>
      <c r="J63" s="41"/>
      <c r="K63" s="13"/>
      <c r="L63" s="60"/>
      <c r="M63" s="13"/>
      <c r="N63" s="13"/>
      <c r="O63" s="13"/>
      <c r="P63" s="13"/>
      <c r="Q63" s="13"/>
      <c r="R63" s="13"/>
      <c r="S63" s="13"/>
      <c r="T63" s="13"/>
    </row>
    <row r="64" spans="1:20" ht="15.75">
      <c r="A64" s="41"/>
      <c r="B64" s="57"/>
      <c r="C64" s="41"/>
      <c r="D64" s="41"/>
      <c r="E64" s="41"/>
      <c r="F64" s="41"/>
      <c r="G64" s="41"/>
      <c r="H64" s="41"/>
      <c r="I64" s="41"/>
      <c r="J64" s="41"/>
      <c r="K64" s="13"/>
      <c r="L64" s="60"/>
      <c r="M64" s="13"/>
      <c r="N64" s="13"/>
      <c r="O64" s="13"/>
      <c r="P64" s="13"/>
      <c r="Q64" s="13"/>
      <c r="R64" s="13"/>
      <c r="S64" s="13"/>
      <c r="T64" s="13"/>
    </row>
    <row r="65" spans="1:20" ht="15.75">
      <c r="A65" s="41"/>
      <c r="B65" s="57"/>
      <c r="C65" s="41"/>
      <c r="D65" s="41"/>
      <c r="E65" s="41"/>
      <c r="F65" s="41"/>
      <c r="G65" s="41"/>
      <c r="H65" s="41"/>
      <c r="I65" s="41"/>
      <c r="J65" s="41"/>
      <c r="K65" s="13"/>
      <c r="L65" s="60"/>
      <c r="M65" s="13"/>
      <c r="N65" s="13"/>
      <c r="O65" s="13"/>
      <c r="P65" s="13"/>
      <c r="Q65" s="13"/>
      <c r="R65" s="13"/>
      <c r="S65" s="13"/>
      <c r="T65" s="13"/>
    </row>
    <row r="66" spans="1:20" ht="15.75">
      <c r="A66" s="41"/>
      <c r="B66" s="57"/>
      <c r="C66" s="41"/>
      <c r="D66" s="41"/>
      <c r="E66" s="41"/>
      <c r="F66" s="41"/>
      <c r="G66" s="41"/>
      <c r="H66" s="41"/>
      <c r="I66" s="41"/>
      <c r="J66" s="41"/>
      <c r="K66" s="13"/>
      <c r="L66" s="60"/>
      <c r="M66" s="13"/>
      <c r="N66" s="13"/>
      <c r="O66" s="13"/>
      <c r="P66" s="13"/>
      <c r="Q66" s="13"/>
      <c r="R66" s="13"/>
      <c r="S66" s="13"/>
      <c r="T66" s="13"/>
    </row>
    <row r="67" spans="1:20" ht="15.75">
      <c r="A67" s="41"/>
      <c r="B67" s="57"/>
      <c r="C67" s="41"/>
      <c r="D67" s="41"/>
      <c r="E67" s="41"/>
      <c r="F67" s="41"/>
      <c r="G67" s="41"/>
      <c r="H67" s="41"/>
      <c r="I67" s="41"/>
      <c r="J67" s="41"/>
      <c r="K67" s="13"/>
      <c r="L67" s="60"/>
      <c r="M67" s="13"/>
      <c r="N67" s="13"/>
      <c r="O67" s="13"/>
      <c r="P67" s="13"/>
      <c r="Q67" s="13"/>
      <c r="R67" s="13"/>
      <c r="S67" s="13"/>
      <c r="T67" s="13"/>
    </row>
    <row r="68" spans="1:20" ht="15.75">
      <c r="A68" s="41"/>
      <c r="B68" s="57"/>
      <c r="C68" s="41"/>
      <c r="D68" s="41"/>
      <c r="E68" s="41"/>
      <c r="F68" s="41"/>
      <c r="G68" s="41"/>
      <c r="H68" s="41"/>
      <c r="I68" s="41"/>
      <c r="J68" s="41"/>
      <c r="K68" s="13"/>
      <c r="L68" s="60"/>
      <c r="M68" s="13"/>
      <c r="N68" s="13"/>
      <c r="O68" s="13"/>
      <c r="P68" s="13"/>
      <c r="Q68" s="13"/>
      <c r="R68" s="13"/>
      <c r="S68" s="13"/>
      <c r="T68" s="13"/>
    </row>
    <row r="69" spans="1:10" ht="15.75">
      <c r="A69" s="41"/>
      <c r="B69" s="57"/>
      <c r="C69" s="41"/>
      <c r="D69" s="41"/>
      <c r="E69" s="41"/>
      <c r="F69" s="41"/>
      <c r="G69" s="41"/>
      <c r="H69" s="41"/>
      <c r="I69" s="41"/>
      <c r="J69" s="41"/>
    </row>
    <row r="70" spans="1:10" ht="15.75">
      <c r="A70" s="41"/>
      <c r="B70" s="57"/>
      <c r="C70" s="41"/>
      <c r="D70" s="41"/>
      <c r="E70" s="41"/>
      <c r="F70" s="41"/>
      <c r="G70" s="41"/>
      <c r="H70" s="41"/>
      <c r="I70" s="41"/>
      <c r="J70" s="41"/>
    </row>
    <row r="71" spans="1:10" ht="15.75">
      <c r="A71" s="41"/>
      <c r="B71" s="57"/>
      <c r="C71" s="41"/>
      <c r="D71" s="41"/>
      <c r="E71" s="41"/>
      <c r="F71" s="41"/>
      <c r="G71" s="41"/>
      <c r="H71" s="41"/>
      <c r="I71" s="41"/>
      <c r="J71" s="41"/>
    </row>
    <row r="72" spans="1:10" ht="15.75">
      <c r="A72" s="41"/>
      <c r="B72" s="57"/>
      <c r="C72" s="41"/>
      <c r="D72" s="41"/>
      <c r="E72" s="41"/>
      <c r="F72" s="41"/>
      <c r="G72" s="41"/>
      <c r="H72" s="41"/>
      <c r="I72" s="41"/>
      <c r="J72" s="41"/>
    </row>
    <row r="73" spans="1:10" ht="15.75">
      <c r="A73" s="41"/>
      <c r="B73" s="57"/>
      <c r="C73" s="41"/>
      <c r="D73" s="41"/>
      <c r="E73" s="41"/>
      <c r="F73" s="41"/>
      <c r="G73" s="41"/>
      <c r="H73" s="41"/>
      <c r="I73" s="41"/>
      <c r="J73" s="41"/>
    </row>
    <row r="74" spans="1:10" ht="15.75">
      <c r="A74" s="41"/>
      <c r="B74" s="57"/>
      <c r="C74" s="41"/>
      <c r="D74" s="41"/>
      <c r="E74" s="41"/>
      <c r="F74" s="41"/>
      <c r="G74" s="41"/>
      <c r="H74" s="41"/>
      <c r="I74" s="41"/>
      <c r="J74" s="41"/>
    </row>
    <row r="75" spans="1:10" ht="15.75">
      <c r="A75" s="41"/>
      <c r="B75" s="57"/>
      <c r="C75" s="41"/>
      <c r="D75" s="41"/>
      <c r="E75" s="41"/>
      <c r="F75" s="41"/>
      <c r="G75" s="41"/>
      <c r="H75" s="41"/>
      <c r="I75" s="41"/>
      <c r="J75" s="41"/>
    </row>
  </sheetData>
  <mergeCells count="22">
    <mergeCell ref="M4:M5"/>
    <mergeCell ref="N4:N5"/>
    <mergeCell ref="A1:J1"/>
    <mergeCell ref="K37:T37"/>
    <mergeCell ref="A3:B5"/>
    <mergeCell ref="K3:L5"/>
    <mergeCell ref="Q4:Q5"/>
    <mergeCell ref="R4:R5"/>
    <mergeCell ref="G4:G5"/>
    <mergeCell ref="H4:H5"/>
    <mergeCell ref="I4:I5"/>
    <mergeCell ref="J4:J5"/>
    <mergeCell ref="K38:T38"/>
    <mergeCell ref="A2:C2"/>
    <mergeCell ref="C4:C5"/>
    <mergeCell ref="D4:D5"/>
    <mergeCell ref="E4:E5"/>
    <mergeCell ref="F4:F5"/>
    <mergeCell ref="S4:S5"/>
    <mergeCell ref="T4:T5"/>
    <mergeCell ref="O4:O5"/>
    <mergeCell ref="P4:P5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2008-02-26T11:03:25Z</cp:lastPrinted>
  <dcterms:created xsi:type="dcterms:W3CDTF">2003-01-15T06:34:23Z</dcterms:created>
  <dcterms:modified xsi:type="dcterms:W3CDTF">2010-08-18T04:13:13Z</dcterms:modified>
  <cp:category/>
  <cp:version/>
  <cp:contentType/>
  <cp:contentStatus/>
</cp:coreProperties>
</file>