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<sst xmlns="http://schemas.openxmlformats.org/spreadsheetml/2006/main" count="156" uniqueCount="92">
  <si>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</si>
  <si>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</si>
  <si>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</si>
  <si>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</si>
  <si>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</si>
  <si>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</si>
  <si>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</si>
  <si>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</si>
  <si>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</si>
  <si>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</si>
  <si>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</si>
  <si>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</si>
  <si>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</si>
  <si>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</si>
  <si>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</si>
  <si>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</si>
  <si>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</si>
  <si>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</si>
  <si>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</si>
  <si>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</si>
  <si>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</si>
  <si>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</si>
  <si>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</si>
  <si>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</si>
  <si>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</si>
  <si>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</si>
  <si>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</si>
  <si>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</si>
  <si>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</si>
  <si>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</si>
  <si>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</si>
  <si>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</si>
  <si>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</si>
  <si>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</si>
  <si>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</si>
  <si>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</si>
  <si>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</si>
  <si>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</si>
  <si>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</si>
  <si>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</si>
  <si>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</si>
  <si>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</si>
  <si>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</si>
  <si>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</si>
  <si>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</si>
  <si>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</si>
  <si>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</si>
  <si>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</si>
  <si>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</si>
  <si>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</si>
  <si>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</si>
  <si>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</si>
  <si>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</si>
  <si>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</si>
  <si>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</si>
  <si>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</si>
  <si>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</si>
  <si>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</si>
  <si>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</si>
  <si>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</si>
  <si>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</si>
  <si>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</si>
  <si>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</si>
  <si>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</si>
  <si>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</si>
  <si>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</si>
  <si>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斑鳩町</t>
  </si>
  <si>
    <t>（単位：千円）</t>
  </si>
  <si>
    <t>水道事業会計</t>
  </si>
  <si>
    <t>公共下水道事業特別会計</t>
  </si>
  <si>
    <t>国民健康保険事業特別会計</t>
  </si>
  <si>
    <t>介護保険事業特別会計</t>
  </si>
  <si>
    <t>老人保健特別会計</t>
  </si>
  <si>
    <t>後期高齢者医療特別会計</t>
  </si>
  <si>
    <t>－</t>
  </si>
  <si>
    <t>法適用</t>
  </si>
  <si>
    <t>老人福祉施設三室園組合</t>
  </si>
  <si>
    <t>王寺周辺広域休日応急診療施設組合</t>
  </si>
  <si>
    <t>西和衛生試験センター組合</t>
  </si>
  <si>
    <t>西和消防組合</t>
  </si>
  <si>
    <t>奈良県後期高齢者医療広域連合</t>
  </si>
  <si>
    <t>奈良県市町村総合事務組合</t>
  </si>
  <si>
    <t>公営企業会計</t>
  </si>
  <si>
    <t>斑鳩町土地開発公社</t>
  </si>
  <si>
    <t>斑鳩町文化振興財団</t>
  </si>
  <si>
    <t>財政状況等一覧表（平成２１年度決算）</t>
  </si>
  <si>
    <t>平成20年度
決算　A</t>
  </si>
  <si>
    <t>平成21年度
決算　B</t>
  </si>
  <si>
    <t>　　　　　４．「早期健全化基準」及び「財政再生基準」は平成21年度決算における基準である。</t>
  </si>
  <si>
    <t>－</t>
  </si>
  <si>
    <t>斑鳩町観光協会</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</si>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</sst>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double"/>
      <bottom style="hair"/>
      <diagonal style="thin"/>
    </border>
    <border diagonalUp="1">
      <left style="thin"/>
      <right style="hair"/>
      <top style="hair"/>
      <bottom style="hair"/>
      <diagonal style="thin"/>
    </border>
    <border diagonalUp="1">
      <left style="thin"/>
      <right style="hair"/>
      <top style="hair"/>
      <bottom style="thin"/>
      <diagonal style="thin"/>
    </border>
    <border diagonalUp="1">
      <left style="hair"/>
      <right style="hair"/>
      <top style="hair"/>
      <bottom style="hair"/>
      <diagonal style="thin"/>
    </border>
    <border diagonalUp="1">
      <left style="hair"/>
      <right style="hair"/>
      <top style="hair"/>
      <bottom style="thin"/>
      <diagonal style="thin"/>
    </border>
    <border diagonalUp="1">
      <left style="hair"/>
      <right style="thin"/>
      <top style="double"/>
      <bottom style="hair"/>
      <diagonal style="thin"/>
    </border>
    <border diagonalUp="1">
      <left style="hair"/>
      <right style="thin"/>
      <top style="hair"/>
      <bottom style="hair"/>
      <diagonal style="thin"/>
    </border>
    <border diagonalUp="1">
      <left style="hair"/>
      <right style="thin"/>
      <top style="hair"/>
      <bottom style="thin"/>
      <diagonal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2" fillId="24" borderId="34" xfId="0" applyFont="1" applyFill="1" applyBorder="1" applyAlignment="1">
      <alignment vertical="center" shrinkToFit="1"/>
    </xf>
    <xf numFmtId="0" fontId="2" fillId="24" borderId="35" xfId="0" applyFont="1" applyFill="1" applyBorder="1" applyAlignment="1">
      <alignment vertical="center" shrinkToFit="1"/>
    </xf>
    <xf numFmtId="0" fontId="2" fillId="24" borderId="40" xfId="0"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83" fontId="2" fillId="24" borderId="43"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79" fontId="2" fillId="24" borderId="52" xfId="0" applyNumberFormat="1" applyFont="1" applyFill="1" applyBorder="1" applyAlignment="1">
      <alignment horizontal="center" vertical="center" shrinkToFit="1"/>
    </xf>
    <xf numFmtId="179" fontId="2" fillId="24" borderId="53" xfId="0" applyNumberFormat="1" applyFont="1" applyFill="1" applyBorder="1" applyAlignment="1">
      <alignment horizontal="center" vertical="center" shrinkToFit="1"/>
    </xf>
    <xf numFmtId="179" fontId="2" fillId="24" borderId="54" xfId="0" applyNumberFormat="1" applyFont="1" applyFill="1" applyBorder="1" applyAlignment="1">
      <alignment horizontal="center" vertical="center" shrinkToFit="1"/>
    </xf>
    <xf numFmtId="179" fontId="2" fillId="24" borderId="55" xfId="0" applyNumberFormat="1" applyFont="1" applyFill="1" applyBorder="1" applyAlignment="1">
      <alignment horizontal="center" vertical="center" shrinkToFit="1"/>
    </xf>
    <xf numFmtId="179" fontId="2" fillId="24" borderId="5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0" borderId="35" xfId="0" applyFont="1" applyFill="1" applyBorder="1" applyAlignment="1">
      <alignmen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46">
      <selection activeCell="F67" sqref="F67"/>
    </sheetView>
  </sheetViews>
  <sheetFormatPr defaultColWidth="9.00390625" defaultRowHeight="13.5" customHeight="1"/>
  <cols>
    <col min="1" max="1" width="16.625" style="1" customWidth="1"/>
    <col min="2" max="16384" width="9.00390625" style="1" customWidth="1"/>
  </cols>
  <sheetData>
    <row r="1" spans="1:13" ht="21" customHeight="1">
      <c r="A1" s="5" t="s">
        <v>85</v>
      </c>
      <c r="B1" s="4"/>
      <c r="C1" s="4"/>
      <c r="D1" s="4"/>
      <c r="E1" s="4"/>
      <c r="F1" s="4"/>
      <c r="G1" s="4"/>
      <c r="H1" s="4"/>
      <c r="I1" s="4"/>
      <c r="J1" s="4"/>
      <c r="K1" s="4"/>
      <c r="L1" s="9"/>
      <c r="M1" s="4"/>
    </row>
    <row r="2" ht="13.5" customHeight="1">
      <c r="J2" s="3" t="s">
        <v>67</v>
      </c>
    </row>
    <row r="3" spans="1:10" ht="21" customHeight="1" thickBot="1">
      <c r="A3" s="7" t="s">
        <v>66</v>
      </c>
      <c r="B3" s="10"/>
      <c r="G3" s="38" t="s">
        <v>50</v>
      </c>
      <c r="H3" s="39" t="s">
        <v>51</v>
      </c>
      <c r="I3" s="8" t="s">
        <v>52</v>
      </c>
      <c r="J3" s="11" t="s">
        <v>53</v>
      </c>
    </row>
    <row r="4" spans="7:10" ht="13.5" customHeight="1" thickTop="1">
      <c r="G4" s="12">
        <v>3322842</v>
      </c>
      <c r="H4" s="13">
        <v>1585406</v>
      </c>
      <c r="I4" s="14">
        <v>415168</v>
      </c>
      <c r="J4" s="15">
        <f>SUM(G4:I4)</f>
        <v>5323416</v>
      </c>
    </row>
    <row r="5" ht="14.25">
      <c r="A5" s="6" t="s">
        <v>2</v>
      </c>
    </row>
    <row r="6" spans="8:9" ht="10.5">
      <c r="H6" s="3" t="s">
        <v>67</v>
      </c>
      <c r="I6" s="3"/>
    </row>
    <row r="7" spans="1:8" ht="13.5" customHeight="1">
      <c r="A7" s="101" t="s">
        <v>0</v>
      </c>
      <c r="B7" s="116" t="s">
        <v>3</v>
      </c>
      <c r="C7" s="114" t="s">
        <v>4</v>
      </c>
      <c r="D7" s="114" t="s">
        <v>5</v>
      </c>
      <c r="E7" s="114" t="s">
        <v>6</v>
      </c>
      <c r="F7" s="105" t="s">
        <v>54</v>
      </c>
      <c r="G7" s="114" t="s">
        <v>7</v>
      </c>
      <c r="H7" s="111" t="s">
        <v>8</v>
      </c>
    </row>
    <row r="8" spans="1:8" ht="13.5" customHeight="1" thickBot="1">
      <c r="A8" s="102"/>
      <c r="B8" s="104"/>
      <c r="C8" s="106"/>
      <c r="D8" s="106"/>
      <c r="E8" s="106"/>
      <c r="F8" s="115"/>
      <c r="G8" s="106"/>
      <c r="H8" s="112"/>
    </row>
    <row r="9" spans="1:8" ht="13.5" customHeight="1" thickTop="1">
      <c r="A9" s="83" t="s">
        <v>9</v>
      </c>
      <c r="B9" s="16">
        <v>8434533</v>
      </c>
      <c r="C9" s="17">
        <v>7734721</v>
      </c>
      <c r="D9" s="17">
        <f>B9-C9</f>
        <v>699812</v>
      </c>
      <c r="E9" s="17">
        <v>663394</v>
      </c>
      <c r="F9" s="17">
        <v>1855</v>
      </c>
      <c r="G9" s="17">
        <v>10392209</v>
      </c>
      <c r="H9" s="18"/>
    </row>
    <row r="10" spans="1:8" ht="13.5" customHeight="1">
      <c r="A10" s="40" t="s">
        <v>1</v>
      </c>
      <c r="B10" s="26">
        <f>SUM(B9)</f>
        <v>8434533</v>
      </c>
      <c r="C10" s="27">
        <f>SUM(C9)</f>
        <v>7734721</v>
      </c>
      <c r="D10" s="27">
        <f>SUM(D9)</f>
        <v>699812</v>
      </c>
      <c r="E10" s="27">
        <f>SUM(E9)</f>
        <v>663394</v>
      </c>
      <c r="F10" s="76"/>
      <c r="G10" s="27">
        <f>SUM(G9)</f>
        <v>10392209</v>
      </c>
      <c r="H10" s="34"/>
    </row>
    <row r="11" spans="1:8" ht="13.5" customHeight="1">
      <c r="A11" s="79" t="s">
        <v>65</v>
      </c>
      <c r="B11" s="77"/>
      <c r="C11" s="77"/>
      <c r="D11" s="77"/>
      <c r="E11" s="77"/>
      <c r="F11" s="77"/>
      <c r="G11" s="77"/>
      <c r="H11" s="78"/>
    </row>
    <row r="12" ht="9.75" customHeight="1"/>
    <row r="13" ht="14.25">
      <c r="A13" s="6" t="s">
        <v>10</v>
      </c>
    </row>
    <row r="14" spans="9:12" ht="10.5">
      <c r="I14" s="3" t="s">
        <v>67</v>
      </c>
      <c r="K14" s="3"/>
      <c r="L14" s="3"/>
    </row>
    <row r="15" spans="1:9" ht="13.5" customHeight="1">
      <c r="A15" s="101" t="s">
        <v>0</v>
      </c>
      <c r="B15" s="103" t="s">
        <v>42</v>
      </c>
      <c r="C15" s="105" t="s">
        <v>43</v>
      </c>
      <c r="D15" s="105" t="s">
        <v>44</v>
      </c>
      <c r="E15" s="109" t="s">
        <v>45</v>
      </c>
      <c r="F15" s="105" t="s">
        <v>54</v>
      </c>
      <c r="G15" s="105" t="s">
        <v>11</v>
      </c>
      <c r="H15" s="109" t="s">
        <v>40</v>
      </c>
      <c r="I15" s="111" t="s">
        <v>8</v>
      </c>
    </row>
    <row r="16" spans="1:9" ht="13.5" customHeight="1" thickBot="1">
      <c r="A16" s="102"/>
      <c r="B16" s="104"/>
      <c r="C16" s="106"/>
      <c r="D16" s="106"/>
      <c r="E16" s="110"/>
      <c r="F16" s="115"/>
      <c r="G16" s="115"/>
      <c r="H16" s="113"/>
      <c r="I16" s="112"/>
    </row>
    <row r="17" spans="1:9" ht="13.5" customHeight="1" thickTop="1">
      <c r="A17" s="83" t="s">
        <v>68</v>
      </c>
      <c r="B17" s="19">
        <v>711630</v>
      </c>
      <c r="C17" s="20">
        <v>686708</v>
      </c>
      <c r="D17" s="20">
        <f aca="true" t="shared" si="0" ref="D17:D22">B17-C17</f>
        <v>24922</v>
      </c>
      <c r="E17" s="20">
        <v>290926</v>
      </c>
      <c r="F17" s="20">
        <f>727+575</f>
        <v>1302</v>
      </c>
      <c r="G17" s="20">
        <v>1430499</v>
      </c>
      <c r="H17" s="88" t="s">
        <v>89</v>
      </c>
      <c r="I17" s="21" t="s">
        <v>75</v>
      </c>
    </row>
    <row r="18" spans="1:9" ht="13.5" customHeight="1">
      <c r="A18" s="84" t="s">
        <v>69</v>
      </c>
      <c r="B18" s="22">
        <v>1425635</v>
      </c>
      <c r="C18" s="23">
        <v>1425635</v>
      </c>
      <c r="D18" s="23">
        <f t="shared" si="0"/>
        <v>0</v>
      </c>
      <c r="E18" s="23">
        <v>0</v>
      </c>
      <c r="F18" s="23">
        <v>170752</v>
      </c>
      <c r="G18" s="23">
        <v>7893478</v>
      </c>
      <c r="H18" s="23">
        <v>6038510</v>
      </c>
      <c r="I18" s="24"/>
    </row>
    <row r="19" spans="1:9" ht="13.5" customHeight="1">
      <c r="A19" s="84" t="s">
        <v>70</v>
      </c>
      <c r="B19" s="22">
        <v>2857567</v>
      </c>
      <c r="C19" s="23">
        <v>3356094</v>
      </c>
      <c r="D19" s="23">
        <f t="shared" si="0"/>
        <v>-498527</v>
      </c>
      <c r="E19" s="23">
        <v>-498527</v>
      </c>
      <c r="F19" s="23">
        <f>217346+24800</f>
        <v>242146</v>
      </c>
      <c r="G19" s="86" t="s">
        <v>74</v>
      </c>
      <c r="H19" s="86" t="s">
        <v>89</v>
      </c>
      <c r="I19" s="24"/>
    </row>
    <row r="20" spans="1:9" ht="13.5" customHeight="1">
      <c r="A20" s="84" t="s">
        <v>71</v>
      </c>
      <c r="B20" s="22">
        <v>1600132</v>
      </c>
      <c r="C20" s="23">
        <v>1569237</v>
      </c>
      <c r="D20" s="23">
        <f t="shared" si="0"/>
        <v>30895</v>
      </c>
      <c r="E20" s="23">
        <v>30895</v>
      </c>
      <c r="F20" s="23">
        <f>233936+25789</f>
        <v>259725</v>
      </c>
      <c r="G20" s="86" t="s">
        <v>74</v>
      </c>
      <c r="H20" s="86" t="s">
        <v>74</v>
      </c>
      <c r="I20" s="24"/>
    </row>
    <row r="21" spans="1:9" ht="13.5" customHeight="1">
      <c r="A21" s="84" t="s">
        <v>72</v>
      </c>
      <c r="B21" s="22">
        <v>10407</v>
      </c>
      <c r="C21" s="23">
        <v>24019</v>
      </c>
      <c r="D21" s="23">
        <f t="shared" si="0"/>
        <v>-13612</v>
      </c>
      <c r="E21" s="23">
        <v>-13612</v>
      </c>
      <c r="F21" s="23">
        <v>1767</v>
      </c>
      <c r="G21" s="86" t="s">
        <v>74</v>
      </c>
      <c r="H21" s="86" t="s">
        <v>74</v>
      </c>
      <c r="I21" s="24"/>
    </row>
    <row r="22" spans="1:9" ht="13.5" customHeight="1">
      <c r="A22" s="85" t="s">
        <v>73</v>
      </c>
      <c r="B22" s="28">
        <v>267540</v>
      </c>
      <c r="C22" s="29">
        <v>266667</v>
      </c>
      <c r="D22" s="23">
        <f t="shared" si="0"/>
        <v>873</v>
      </c>
      <c r="E22" s="29">
        <v>873</v>
      </c>
      <c r="F22" s="29">
        <v>36235</v>
      </c>
      <c r="G22" s="87" t="s">
        <v>74</v>
      </c>
      <c r="H22" s="87" t="s">
        <v>74</v>
      </c>
      <c r="I22" s="30"/>
    </row>
    <row r="23" spans="1:9" ht="13.5" customHeight="1">
      <c r="A23" s="40" t="s">
        <v>14</v>
      </c>
      <c r="B23" s="41"/>
      <c r="C23" s="42"/>
      <c r="D23" s="42"/>
      <c r="E23" s="31">
        <f>SUM(E17:E22)</f>
        <v>-189445</v>
      </c>
      <c r="F23" s="33"/>
      <c r="G23" s="31">
        <f>SUM(G17:G22)</f>
        <v>9323977</v>
      </c>
      <c r="H23" s="31">
        <f>SUM(H17:H22)</f>
        <v>6038510</v>
      </c>
      <c r="I23" s="35"/>
    </row>
    <row r="24" ht="10.5">
      <c r="A24" s="1" t="s">
        <v>59</v>
      </c>
    </row>
    <row r="25" ht="10.5">
      <c r="A25" s="1" t="s">
        <v>61</v>
      </c>
    </row>
    <row r="26" ht="10.5">
      <c r="A26" s="1" t="s">
        <v>48</v>
      </c>
    </row>
    <row r="27" ht="10.5">
      <c r="A27" s="1" t="s">
        <v>47</v>
      </c>
    </row>
    <row r="28" ht="9.75" customHeight="1"/>
    <row r="29" ht="14.25">
      <c r="A29" s="6" t="s">
        <v>12</v>
      </c>
    </row>
    <row r="30" spans="9:10" ht="10.5">
      <c r="I30" s="3" t="s">
        <v>67</v>
      </c>
      <c r="J30" s="3"/>
    </row>
    <row r="31" spans="1:9" ht="13.5" customHeight="1">
      <c r="A31" s="101" t="s">
        <v>13</v>
      </c>
      <c r="B31" s="103" t="s">
        <v>42</v>
      </c>
      <c r="C31" s="105" t="s">
        <v>43</v>
      </c>
      <c r="D31" s="105" t="s">
        <v>44</v>
      </c>
      <c r="E31" s="109" t="s">
        <v>45</v>
      </c>
      <c r="F31" s="105" t="s">
        <v>54</v>
      </c>
      <c r="G31" s="105" t="s">
        <v>11</v>
      </c>
      <c r="H31" s="109" t="s">
        <v>41</v>
      </c>
      <c r="I31" s="111" t="s">
        <v>8</v>
      </c>
    </row>
    <row r="32" spans="1:9" ht="13.5" customHeight="1" thickBot="1">
      <c r="A32" s="102"/>
      <c r="B32" s="104"/>
      <c r="C32" s="106"/>
      <c r="D32" s="106"/>
      <c r="E32" s="110"/>
      <c r="F32" s="115"/>
      <c r="G32" s="115"/>
      <c r="H32" s="113"/>
      <c r="I32" s="112"/>
    </row>
    <row r="33" spans="1:9" ht="13.5" customHeight="1" thickTop="1">
      <c r="A33" s="83" t="s">
        <v>76</v>
      </c>
      <c r="B33" s="19">
        <v>370719</v>
      </c>
      <c r="C33" s="20">
        <v>335514</v>
      </c>
      <c r="D33" s="20">
        <f>B33-C33</f>
        <v>35205</v>
      </c>
      <c r="E33" s="20">
        <v>35205</v>
      </c>
      <c r="F33" s="20">
        <v>3500</v>
      </c>
      <c r="G33" s="88" t="s">
        <v>74</v>
      </c>
      <c r="H33" s="88" t="s">
        <v>74</v>
      </c>
      <c r="I33" s="25" t="s">
        <v>9</v>
      </c>
    </row>
    <row r="34" spans="1:9" ht="13.5" customHeight="1">
      <c r="A34" s="100" t="s">
        <v>76</v>
      </c>
      <c r="B34" s="22">
        <f>213792+414542</f>
        <v>628334</v>
      </c>
      <c r="C34" s="23">
        <f>213785+414713</f>
        <v>628498</v>
      </c>
      <c r="D34" s="23">
        <f>154+153</f>
        <v>307</v>
      </c>
      <c r="E34" s="23">
        <f>154+153</f>
        <v>307</v>
      </c>
      <c r="F34" s="23">
        <f>23882+110890</f>
        <v>134772</v>
      </c>
      <c r="G34" s="23">
        <v>613038</v>
      </c>
      <c r="H34" s="23">
        <v>107895</v>
      </c>
      <c r="I34" s="24" t="s">
        <v>82</v>
      </c>
    </row>
    <row r="35" spans="1:9" ht="13.5" customHeight="1">
      <c r="A35" s="100" t="s">
        <v>77</v>
      </c>
      <c r="B35" s="22">
        <v>171792</v>
      </c>
      <c r="C35" s="23">
        <v>160536</v>
      </c>
      <c r="D35" s="23">
        <f aca="true" t="shared" si="1" ref="D35:D40">B35-C35</f>
        <v>11256</v>
      </c>
      <c r="E35" s="23">
        <v>11256</v>
      </c>
      <c r="F35" s="23">
        <v>10000</v>
      </c>
      <c r="G35" s="23">
        <v>385352</v>
      </c>
      <c r="H35" s="23">
        <v>86704</v>
      </c>
      <c r="I35" s="24" t="s">
        <v>9</v>
      </c>
    </row>
    <row r="36" spans="1:9" ht="13.5" customHeight="1">
      <c r="A36" s="100" t="s">
        <v>77</v>
      </c>
      <c r="B36" s="22">
        <v>50901</v>
      </c>
      <c r="C36" s="23">
        <v>46645</v>
      </c>
      <c r="D36" s="23">
        <v>24518</v>
      </c>
      <c r="E36" s="23">
        <v>24518</v>
      </c>
      <c r="F36" s="86" t="s">
        <v>74</v>
      </c>
      <c r="G36" s="23">
        <v>66850</v>
      </c>
      <c r="H36" s="86" t="s">
        <v>74</v>
      </c>
      <c r="I36" s="24" t="s">
        <v>82</v>
      </c>
    </row>
    <row r="37" spans="1:9" ht="13.5" customHeight="1">
      <c r="A37" s="84" t="s">
        <v>78</v>
      </c>
      <c r="B37" s="22">
        <v>84518</v>
      </c>
      <c r="C37" s="23">
        <v>78235</v>
      </c>
      <c r="D37" s="23">
        <f t="shared" si="1"/>
        <v>6283</v>
      </c>
      <c r="E37" s="23">
        <v>6283</v>
      </c>
      <c r="F37" s="86" t="s">
        <v>74</v>
      </c>
      <c r="G37" s="23">
        <v>25132</v>
      </c>
      <c r="H37" s="23">
        <v>4423</v>
      </c>
      <c r="I37" s="24" t="s">
        <v>9</v>
      </c>
    </row>
    <row r="38" spans="1:9" ht="13.5" customHeight="1">
      <c r="A38" s="84" t="s">
        <v>79</v>
      </c>
      <c r="B38" s="22">
        <v>1729972</v>
      </c>
      <c r="C38" s="23">
        <v>1690110</v>
      </c>
      <c r="D38" s="23">
        <f t="shared" si="1"/>
        <v>39862</v>
      </c>
      <c r="E38" s="23">
        <v>39862</v>
      </c>
      <c r="F38" s="23">
        <v>145000</v>
      </c>
      <c r="G38" s="23">
        <v>105021</v>
      </c>
      <c r="H38" s="23">
        <v>19324</v>
      </c>
      <c r="I38" s="24" t="s">
        <v>9</v>
      </c>
    </row>
    <row r="39" spans="1:9" ht="13.5" customHeight="1">
      <c r="A39" s="84" t="s">
        <v>80</v>
      </c>
      <c r="B39" s="22">
        <v>2464447</v>
      </c>
      <c r="C39" s="23">
        <v>2440702</v>
      </c>
      <c r="D39" s="23">
        <f t="shared" si="1"/>
        <v>23745</v>
      </c>
      <c r="E39" s="23">
        <v>23745</v>
      </c>
      <c r="F39" s="23">
        <v>793292</v>
      </c>
      <c r="G39" s="86" t="s">
        <v>74</v>
      </c>
      <c r="H39" s="86" t="s">
        <v>74</v>
      </c>
      <c r="I39" s="24" t="s">
        <v>9</v>
      </c>
    </row>
    <row r="40" spans="1:9" ht="13.5" customHeight="1">
      <c r="A40" s="85" t="s">
        <v>81</v>
      </c>
      <c r="B40" s="28">
        <v>5250557</v>
      </c>
      <c r="C40" s="29">
        <v>5228380</v>
      </c>
      <c r="D40" s="29">
        <f t="shared" si="1"/>
        <v>22177</v>
      </c>
      <c r="E40" s="29">
        <v>22177</v>
      </c>
      <c r="F40" s="29">
        <v>1897000</v>
      </c>
      <c r="G40" s="87" t="s">
        <v>74</v>
      </c>
      <c r="H40" s="87" t="s">
        <v>74</v>
      </c>
      <c r="I40" s="30" t="s">
        <v>9</v>
      </c>
    </row>
    <row r="41" spans="1:9" ht="13.5" customHeight="1">
      <c r="A41" s="40" t="s">
        <v>15</v>
      </c>
      <c r="B41" s="41"/>
      <c r="C41" s="42"/>
      <c r="D41" s="42"/>
      <c r="E41" s="31">
        <f>SUM(E33:E40)</f>
        <v>163353</v>
      </c>
      <c r="F41" s="33"/>
      <c r="G41" s="31"/>
      <c r="H41" s="31"/>
      <c r="I41" s="43"/>
    </row>
    <row r="42" ht="9.75" customHeight="1">
      <c r="A42" s="2"/>
    </row>
    <row r="43" ht="14.25">
      <c r="A43" s="6" t="s">
        <v>55</v>
      </c>
    </row>
    <row r="44" ht="10.5">
      <c r="J44" s="3" t="s">
        <v>67</v>
      </c>
    </row>
    <row r="45" spans="1:10" ht="13.5" customHeight="1">
      <c r="A45" s="107" t="s">
        <v>16</v>
      </c>
      <c r="B45" s="103" t="s">
        <v>18</v>
      </c>
      <c r="C45" s="105" t="s">
        <v>46</v>
      </c>
      <c r="D45" s="105" t="s">
        <v>19</v>
      </c>
      <c r="E45" s="105" t="s">
        <v>20</v>
      </c>
      <c r="F45" s="105" t="s">
        <v>21</v>
      </c>
      <c r="G45" s="109" t="s">
        <v>22</v>
      </c>
      <c r="H45" s="109" t="s">
        <v>23</v>
      </c>
      <c r="I45" s="109" t="s">
        <v>58</v>
      </c>
      <c r="J45" s="111" t="s">
        <v>8</v>
      </c>
    </row>
    <row r="46" spans="1:10" ht="13.5" customHeight="1" thickBot="1">
      <c r="A46" s="108"/>
      <c r="B46" s="104"/>
      <c r="C46" s="106"/>
      <c r="D46" s="106"/>
      <c r="E46" s="106"/>
      <c r="F46" s="106"/>
      <c r="G46" s="110"/>
      <c r="H46" s="110"/>
      <c r="I46" s="113"/>
      <c r="J46" s="112"/>
    </row>
    <row r="47" spans="1:10" ht="13.5" customHeight="1" thickTop="1">
      <c r="A47" s="36" t="s">
        <v>83</v>
      </c>
      <c r="B47" s="19">
        <v>-34</v>
      </c>
      <c r="C47" s="20">
        <v>22430</v>
      </c>
      <c r="D47" s="20">
        <v>5000</v>
      </c>
      <c r="E47" s="88" t="s">
        <v>74</v>
      </c>
      <c r="F47" s="20">
        <v>32143</v>
      </c>
      <c r="G47" s="20">
        <v>157000</v>
      </c>
      <c r="H47" s="88" t="s">
        <v>74</v>
      </c>
      <c r="I47" s="88" t="s">
        <v>74</v>
      </c>
      <c r="J47" s="21"/>
    </row>
    <row r="48" spans="1:10" ht="13.5" customHeight="1">
      <c r="A48" s="37" t="s">
        <v>84</v>
      </c>
      <c r="B48" s="22">
        <v>-884</v>
      </c>
      <c r="C48" s="23">
        <v>102662</v>
      </c>
      <c r="D48" s="23">
        <v>100000</v>
      </c>
      <c r="E48" s="23">
        <v>1594</v>
      </c>
      <c r="F48" s="86" t="s">
        <v>74</v>
      </c>
      <c r="G48" s="86" t="s">
        <v>91</v>
      </c>
      <c r="H48" s="86" t="s">
        <v>74</v>
      </c>
      <c r="I48" s="86" t="s">
        <v>74</v>
      </c>
      <c r="J48" s="24"/>
    </row>
    <row r="49" spans="1:10" ht="13.5" customHeight="1">
      <c r="A49" s="37" t="s">
        <v>90</v>
      </c>
      <c r="B49" s="22">
        <v>1574</v>
      </c>
      <c r="C49" s="23">
        <v>6364</v>
      </c>
      <c r="D49" s="86" t="s">
        <v>74</v>
      </c>
      <c r="E49" s="23">
        <v>11899</v>
      </c>
      <c r="F49" s="86" t="s">
        <v>74</v>
      </c>
      <c r="G49" s="86" t="s">
        <v>74</v>
      </c>
      <c r="H49" s="86" t="s">
        <v>74</v>
      </c>
      <c r="I49" s="86" t="s">
        <v>74</v>
      </c>
      <c r="J49" s="24"/>
    </row>
    <row r="50" spans="1:10" ht="13.5" customHeight="1">
      <c r="A50" s="44" t="s">
        <v>17</v>
      </c>
      <c r="B50" s="32"/>
      <c r="C50" s="33"/>
      <c r="D50" s="31">
        <f>SUM(D47:D49)</f>
        <v>105000</v>
      </c>
      <c r="E50" s="31">
        <f>SUM(E47:E49)</f>
        <v>13493</v>
      </c>
      <c r="F50" s="31">
        <f>SUM(F47:F49)</f>
        <v>32143</v>
      </c>
      <c r="G50" s="31">
        <f>SUM(G47:G49)</f>
        <v>157000</v>
      </c>
      <c r="H50" s="99" t="s">
        <v>74</v>
      </c>
      <c r="I50" s="99" t="s">
        <v>74</v>
      </c>
      <c r="J50" s="35"/>
    </row>
    <row r="51" ht="10.5">
      <c r="A51" s="1" t="s">
        <v>60</v>
      </c>
    </row>
    <row r="52" ht="9.75" customHeight="1"/>
    <row r="53" ht="14.25">
      <c r="A53" s="6" t="s">
        <v>38</v>
      </c>
    </row>
    <row r="54" ht="10.5">
      <c r="D54" s="3" t="s">
        <v>67</v>
      </c>
    </row>
    <row r="55" spans="1:4" ht="21.75" thickBot="1">
      <c r="A55" s="45" t="s">
        <v>33</v>
      </c>
      <c r="B55" s="46" t="s">
        <v>86</v>
      </c>
      <c r="C55" s="47" t="s">
        <v>87</v>
      </c>
      <c r="D55" s="48" t="s">
        <v>49</v>
      </c>
    </row>
    <row r="56" spans="1:4" ht="13.5" customHeight="1" thickTop="1">
      <c r="A56" s="49" t="s">
        <v>34</v>
      </c>
      <c r="B56" s="19">
        <v>1553005</v>
      </c>
      <c r="C56" s="20">
        <v>1555357</v>
      </c>
      <c r="D56" s="25">
        <f>C56-B56</f>
        <v>2352</v>
      </c>
    </row>
    <row r="57" spans="1:4" ht="13.5" customHeight="1">
      <c r="A57" s="50" t="s">
        <v>35</v>
      </c>
      <c r="B57" s="22">
        <v>241304</v>
      </c>
      <c r="C57" s="23">
        <v>303836</v>
      </c>
      <c r="D57" s="24">
        <f>C57-B57</f>
        <v>62532</v>
      </c>
    </row>
    <row r="58" spans="1:4" ht="13.5" customHeight="1">
      <c r="A58" s="51" t="s">
        <v>36</v>
      </c>
      <c r="B58" s="28">
        <v>621088</v>
      </c>
      <c r="C58" s="29">
        <f>262+442+325530+86543+20902+7963+77006+69+34746</f>
        <v>553463</v>
      </c>
      <c r="D58" s="30">
        <f>C58-B58</f>
        <v>-67625</v>
      </c>
    </row>
    <row r="59" spans="1:4" ht="13.5" customHeight="1">
      <c r="A59" s="52" t="s">
        <v>37</v>
      </c>
      <c r="B59" s="80">
        <f>SUM(B56:B58)</f>
        <v>2415397</v>
      </c>
      <c r="C59" s="31">
        <f>SUM(C56:C58)</f>
        <v>2412656</v>
      </c>
      <c r="D59" s="35">
        <f>C59-B59</f>
        <v>-2741</v>
      </c>
    </row>
    <row r="60" spans="1:4" ht="10.5">
      <c r="A60" s="1" t="s">
        <v>57</v>
      </c>
      <c r="B60" s="53"/>
      <c r="C60" s="53"/>
      <c r="D60" s="53"/>
    </row>
    <row r="61" spans="1:4" ht="9.75" customHeight="1">
      <c r="A61" s="54"/>
      <c r="B61" s="53"/>
      <c r="C61" s="53"/>
      <c r="D61" s="53"/>
    </row>
    <row r="62" ht="14.25">
      <c r="A62" s="6" t="s">
        <v>56</v>
      </c>
    </row>
    <row r="63" ht="10.5" customHeight="1">
      <c r="A63" s="6"/>
    </row>
    <row r="64" spans="1:11" ht="21.75" thickBot="1">
      <c r="A64" s="45" t="s">
        <v>32</v>
      </c>
      <c r="B64" s="46" t="s">
        <v>86</v>
      </c>
      <c r="C64" s="47" t="s">
        <v>87</v>
      </c>
      <c r="D64" s="47" t="s">
        <v>49</v>
      </c>
      <c r="E64" s="55" t="s">
        <v>30</v>
      </c>
      <c r="F64" s="48" t="s">
        <v>31</v>
      </c>
      <c r="G64" s="117" t="s">
        <v>39</v>
      </c>
      <c r="H64" s="118"/>
      <c r="I64" s="46" t="s">
        <v>86</v>
      </c>
      <c r="J64" s="47" t="s">
        <v>87</v>
      </c>
      <c r="K64" s="48" t="s">
        <v>49</v>
      </c>
    </row>
    <row r="65" spans="1:11" ht="13.5" customHeight="1" thickTop="1">
      <c r="A65" s="49" t="s">
        <v>24</v>
      </c>
      <c r="B65" s="56">
        <v>7.45</v>
      </c>
      <c r="C65" s="57">
        <v>12.46</v>
      </c>
      <c r="D65" s="57">
        <f aca="true" t="shared" si="2" ref="D65:D70">C65-B65</f>
        <v>5.010000000000001</v>
      </c>
      <c r="E65" s="58">
        <v>-14.8</v>
      </c>
      <c r="F65" s="59">
        <v>-20</v>
      </c>
      <c r="G65" s="125" t="s">
        <v>68</v>
      </c>
      <c r="H65" s="126"/>
      <c r="I65" s="91"/>
      <c r="J65" s="60" t="s">
        <v>74</v>
      </c>
      <c r="K65" s="96"/>
    </row>
    <row r="66" spans="1:11" ht="13.5" customHeight="1">
      <c r="A66" s="50" t="s">
        <v>25</v>
      </c>
      <c r="B66" s="81">
        <v>1.78</v>
      </c>
      <c r="C66" s="61">
        <v>8.9</v>
      </c>
      <c r="D66" s="61">
        <f t="shared" si="2"/>
        <v>7.12</v>
      </c>
      <c r="E66" s="62">
        <v>-19.8</v>
      </c>
      <c r="F66" s="63">
        <v>-40</v>
      </c>
      <c r="G66" s="123" t="s">
        <v>69</v>
      </c>
      <c r="H66" s="124"/>
      <c r="I66" s="92"/>
      <c r="J66" s="64" t="s">
        <v>74</v>
      </c>
      <c r="K66" s="97"/>
    </row>
    <row r="67" spans="1:11" ht="13.5" customHeight="1">
      <c r="A67" s="50" t="s">
        <v>26</v>
      </c>
      <c r="B67" s="65">
        <v>11</v>
      </c>
      <c r="C67" s="64">
        <v>8.7</v>
      </c>
      <c r="D67" s="64">
        <f t="shared" si="2"/>
        <v>-2.3000000000000007</v>
      </c>
      <c r="E67" s="66">
        <v>25</v>
      </c>
      <c r="F67" s="67">
        <v>35</v>
      </c>
      <c r="G67" s="121"/>
      <c r="H67" s="122"/>
      <c r="I67" s="92"/>
      <c r="J67" s="94"/>
      <c r="K67" s="97"/>
    </row>
    <row r="68" spans="1:11" ht="13.5" customHeight="1">
      <c r="A68" s="50" t="s">
        <v>27</v>
      </c>
      <c r="B68" s="82">
        <v>29.5</v>
      </c>
      <c r="C68" s="64">
        <v>15.7</v>
      </c>
      <c r="D68" s="64">
        <f t="shared" si="2"/>
        <v>-13.8</v>
      </c>
      <c r="E68" s="66">
        <v>350</v>
      </c>
      <c r="F68" s="68"/>
      <c r="G68" s="121"/>
      <c r="H68" s="122"/>
      <c r="I68" s="92"/>
      <c r="J68" s="94"/>
      <c r="K68" s="97"/>
    </row>
    <row r="69" spans="1:11" ht="13.5" customHeight="1">
      <c r="A69" s="50" t="s">
        <v>28</v>
      </c>
      <c r="B69" s="89">
        <v>0.631</v>
      </c>
      <c r="C69" s="90">
        <v>0.635</v>
      </c>
      <c r="D69" s="90">
        <f t="shared" si="2"/>
        <v>0.0040000000000000036</v>
      </c>
      <c r="E69" s="69"/>
      <c r="F69" s="70"/>
      <c r="G69" s="121"/>
      <c r="H69" s="122"/>
      <c r="I69" s="92"/>
      <c r="J69" s="94"/>
      <c r="K69" s="97"/>
    </row>
    <row r="70" spans="1:11" ht="13.5" customHeight="1">
      <c r="A70" s="71" t="s">
        <v>29</v>
      </c>
      <c r="B70" s="72">
        <v>94</v>
      </c>
      <c r="C70" s="73">
        <v>92.7</v>
      </c>
      <c r="D70" s="73">
        <f t="shared" si="2"/>
        <v>-1.2999999999999972</v>
      </c>
      <c r="E70" s="74"/>
      <c r="F70" s="75"/>
      <c r="G70" s="119"/>
      <c r="H70" s="120"/>
      <c r="I70" s="93"/>
      <c r="J70" s="95"/>
      <c r="K70" s="98"/>
    </row>
    <row r="71" ht="10.5">
      <c r="A71" s="1" t="s">
        <v>63</v>
      </c>
    </row>
    <row r="72" ht="10.5">
      <c r="A72" s="1" t="s">
        <v>64</v>
      </c>
    </row>
    <row r="73" ht="10.5">
      <c r="A73" s="1" t="s">
        <v>62</v>
      </c>
    </row>
    <row r="74" ht="10.5" customHeight="1">
      <c r="A74" s="1" t="s">
        <v>88</v>
      </c>
    </row>
  </sheetData>
  <sheetProtection/>
  <mergeCells count="43">
    <mergeCell ref="G64:H64"/>
    <mergeCell ref="G70:H70"/>
    <mergeCell ref="G69:H69"/>
    <mergeCell ref="G68:H68"/>
    <mergeCell ref="G67:H67"/>
    <mergeCell ref="G66:H66"/>
    <mergeCell ref="G65:H65"/>
    <mergeCell ref="A7:A8"/>
    <mergeCell ref="H7:H8"/>
    <mergeCell ref="A15:A16"/>
    <mergeCell ref="B15:B16"/>
    <mergeCell ref="C15:C16"/>
    <mergeCell ref="B7:B8"/>
    <mergeCell ref="G15:G16"/>
    <mergeCell ref="H15:H16"/>
    <mergeCell ref="G7:G8"/>
    <mergeCell ref="F7:F8"/>
    <mergeCell ref="C7:C8"/>
    <mergeCell ref="D15:D16"/>
    <mergeCell ref="E15:E16"/>
    <mergeCell ref="E7:E8"/>
    <mergeCell ref="I15:I16"/>
    <mergeCell ref="D7:D8"/>
    <mergeCell ref="F15:F16"/>
    <mergeCell ref="H31:H32"/>
    <mergeCell ref="I31:I32"/>
    <mergeCell ref="G31:G32"/>
    <mergeCell ref="F31:F32"/>
    <mergeCell ref="D31:D32"/>
    <mergeCell ref="E31:E32"/>
    <mergeCell ref="D45:D46"/>
    <mergeCell ref="E45:E46"/>
    <mergeCell ref="H45:H46"/>
    <mergeCell ref="J45:J46"/>
    <mergeCell ref="F45:F46"/>
    <mergeCell ref="G45:G46"/>
    <mergeCell ref="I45:I46"/>
    <mergeCell ref="A31:A32"/>
    <mergeCell ref="B31:B32"/>
    <mergeCell ref="C31:C32"/>
    <mergeCell ref="A45:A46"/>
    <mergeCell ref="B45:B46"/>
    <mergeCell ref="C45:C46"/>
  </mergeCells>
  <printOptions horizontalCentered="1"/>
  <pageMargins left="0.3937007874015748" right="0.3937007874015748" top="0.7086614173228347" bottom="0.31496062992125984" header="0.4330708661417323" footer="0.1968503937007874"/>
  <pageSetup horizontalDpi="300" verticalDpi="3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2011-03-08T03:12:59Z</cp:lastPrinted>
  <dcterms:created xsi:type="dcterms:W3CDTF">1997-01-08T22:48:59Z</dcterms:created>
  <dcterms:modified xsi:type="dcterms:W3CDTF">2011-03-08T03:13:00Z</dcterms:modified>
  <cp:category/>
  <cp:version/>
  <cp:contentType/>
  <cp:contentStatus/>
</cp:coreProperties>
</file>