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540" tabRatio="749" activeTab="1"/>
  </bookViews>
  <sheets>
    <sheet name="46" sheetId="1" r:id="rId1"/>
    <sheet name="47" sheetId="2" r:id="rId2"/>
  </sheets>
  <definedNames>
    <definedName name="_xlnm.Print_Area" localSheetId="0">'46'!$A$1:$X$42</definedName>
    <definedName name="_xlnm.Print_Area" localSheetId="1">'47'!$A$1:$AD$43</definedName>
  </definedNames>
  <calcPr fullCalcOnLoad="1"/>
</workbook>
</file>

<file path=xl/sharedStrings.xml><?xml version="1.0" encoding="utf-8"?>
<sst xmlns="http://schemas.openxmlformats.org/spreadsheetml/2006/main" count="101" uniqueCount="83">
  <si>
    <t>事業年度数</t>
  </si>
  <si>
    <t>税　　　　　額</t>
  </si>
  <si>
    <t>う
ち
決
定
し
た
も
の</t>
  </si>
  <si>
    <t>確
定
申
告
の
な
い
も
の</t>
  </si>
  <si>
    <t>事
業
年
度
数</t>
  </si>
  <si>
    <t xml:space="preserve">
普
通
法
人</t>
  </si>
  <si>
    <t>本県本店分</t>
  </si>
  <si>
    <t>うち連結分</t>
  </si>
  <si>
    <t>他府県本店分</t>
  </si>
  <si>
    <t>県　内　法　人</t>
  </si>
  <si>
    <t>1,000万円</t>
  </si>
  <si>
    <t>１　億　円</t>
  </si>
  <si>
    <t>うち連結申告法人数</t>
  </si>
  <si>
    <t>千円</t>
  </si>
  <si>
    <t xml:space="preserve"> 清　　算　　法　　人（Ｆ）</t>
  </si>
  <si>
    <t xml:space="preserve"> 人 格 な き 社 団 等（Ｅ）</t>
  </si>
  <si>
    <t xml:space="preserve"> 寮等のみを有する法人（Ｄ）</t>
  </si>
  <si>
    <t>算出法人税割額　　　　（１）</t>
  </si>
  <si>
    <t>外国税額控除額　　　　（２）</t>
  </si>
  <si>
    <t>仮装経理に基づく控除額（３）</t>
  </si>
  <si>
    <t>利子割額の控除額　　　（４）</t>
  </si>
  <si>
    <t>う　ち　連　結　分</t>
  </si>
  <si>
    <t>うち超過課税相当額</t>
  </si>
  <si>
    <t>　確定法人税割額に対応
　する前年度分の中間申
　告額</t>
  </si>
  <si>
    <t>均等割</t>
  </si>
  <si>
    <t>納税義務者数</t>
  </si>
  <si>
    <t>100億円以上</t>
  </si>
  <si>
    <t>１０億円</t>
  </si>
  <si>
    <t>10億円超
50億円未満</t>
  </si>
  <si>
    <t>50億円超
100億円未満</t>
  </si>
  <si>
    <t>保険業法に規定する相互会社</t>
  </si>
  <si>
    <t>⑥
　 千円</t>
  </si>
  <si>
    <t>⑦
　 千円</t>
  </si>
  <si>
    <t>⑬
  千円</t>
  </si>
  <si>
    <t>総数</t>
  </si>
  <si>
    <t>調定額</t>
  </si>
  <si>
    <t>１億円超
10億円未満</t>
  </si>
  <si>
    <t>２．法　人　県　民　税</t>
  </si>
  <si>
    <t>区　　分</t>
  </si>
  <si>
    <t>確　定　法　人　税　割　額</t>
  </si>
  <si>
    <t>　確定申告が翌年度に
　なる中間申告額</t>
  </si>
  <si>
    <t>　確定申告期限が翌年度と
　なる見込納付額</t>
  </si>
  <si>
    <t>あ確
っ定
た申
も告
のの</t>
  </si>
  <si>
    <t>しう
たち
も決
の定
千円</t>
  </si>
  <si>
    <t>しう
たち
も決
の定
②
　　　千円</t>
  </si>
  <si>
    <t xml:space="preserve">
税　　額
③
　　　　　千円</t>
  </si>
  <si>
    <t xml:space="preserve">
税　　額
④
　　　　　千円</t>
  </si>
  <si>
    <t xml:space="preserve">
税　　額
⑤
　　　　　千円</t>
  </si>
  <si>
    <t>うち連結分</t>
  </si>
  <si>
    <t xml:space="preserve"> 特　　定　　信　　託（Ｇ）</t>
  </si>
  <si>
    <t xml:space="preserve"> 法 人 課 税 信 託　 （Ｈ）</t>
  </si>
  <si>
    <t>附表　資本金別法人税割額等に関する調（普通法人分）</t>
  </si>
  <si>
    <t>300万円未満</t>
  </si>
  <si>
    <t>　300万円以上
1,000万円未満</t>
  </si>
  <si>
    <t>1,000万円　超
5,000万円未満</t>
  </si>
  <si>
    <t>5,000万円以上
1　億　円未満</t>
  </si>
  <si>
    <t>　法　　　　　人　　　　　数</t>
  </si>
  <si>
    <t>課税標準となる法人税額
又は個別帰属法人税額</t>
  </si>
  <si>
    <r>
      <t xml:space="preserve">合　　　　　計
</t>
    </r>
    <r>
      <rPr>
        <b/>
        <sz val="14"/>
        <color indexed="42"/>
        <rFont val="ＭＳ ゴシック"/>
        <family val="3"/>
      </rPr>
      <t>(A)+(B)+(C)+(D)+(E)+(F)+(Ｇ)</t>
    </r>
  </si>
  <si>
    <t>⑫／⑮
　  ％</t>
  </si>
  <si>
    <t xml:space="preserve"> 特　　別　　法　　人（Ｂ）</t>
  </si>
  <si>
    <t>５０億円</t>
  </si>
  <si>
    <t>合　　　計</t>
  </si>
  <si>
    <t>うち連結分</t>
  </si>
  <si>
    <t>あ確
っ定
た申
も告
のの
①
　   千円</t>
  </si>
  <si>
    <t>　　　　　　　　　    
                       資本金別
  区　 分</t>
  </si>
  <si>
    <t>うち連結申告法人に係る個別帰属法人税額</t>
  </si>
  <si>
    <t>差  引  法  人  税   額
(l）-（2）-（3）-（4）-(5)</t>
  </si>
  <si>
    <t>⑩
　    千円</t>
  </si>
  <si>
    <t>⑪
     千円</t>
  </si>
  <si>
    <t xml:space="preserve">  千円</t>
  </si>
  <si>
    <t>⑫
　   千円</t>
  </si>
  <si>
    <t>⑭
    千円</t>
  </si>
  <si>
    <t>⑮
 　　　　　  千円</t>
  </si>
  <si>
    <t>⑧
　   千円</t>
  </si>
  <si>
    <t>⑨
　千円</t>
  </si>
  <si>
    <t xml:space="preserve">
　 千円</t>
  </si>
  <si>
    <t xml:space="preserve">      計 （Ａ）</t>
  </si>
  <si>
    <t>分
割
法
人</t>
  </si>
  <si>
    <t xml:space="preserve"> 公　益　法　人　等  （Ｃ）</t>
  </si>
  <si>
    <r>
      <t xml:space="preserve"> 租税条約の実施に係る控除額 </t>
    </r>
    <r>
      <rPr>
        <sz val="18"/>
        <color indexed="42"/>
        <rFont val="ＭＳ 明朝"/>
        <family val="1"/>
      </rPr>
      <t>（５）</t>
    </r>
  </si>
  <si>
    <t>に　関　す　る　調</t>
  </si>
  <si>
    <t>－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</si>
</sst>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_);\(#,##0\)"/>
    <numFmt numFmtId="179" formatCode="0_);[Red]\(0\)"/>
    <numFmt numFmtId="180" formatCode="#,##0_);[Red]\(#,##0\)"/>
    <numFmt numFmtId="181" formatCode="&quot;\&quot;#,##0_);[Red]\(&quot;\&quot;#,##0\)"/>
    <numFmt numFmtId="182" formatCode="0.0%"/>
    <numFmt numFmtId="183" formatCode="0.0_ "/>
    <numFmt numFmtId="184" formatCode="#,##0.0_);[Red]\(#,##0.0\)"/>
    <numFmt numFmtId="185" formatCode="#,##0.000;[Red]\-#,##0.000"/>
    <numFmt numFmtId="186" formatCode="0.0000_);[Red]\(0.0000\)"/>
    <numFmt numFmtId="187" formatCode="#,##0.0;[Red]\-#,##0.0"/>
    <numFmt numFmtId="188" formatCode="#,##0.0000;[Red]\-#,##0.0000"/>
    <numFmt numFmtId="189" formatCode="#,##0.0"/>
    <numFmt numFmtId="190" formatCode="#,##0.000"/>
    <numFmt numFmtId="191" formatCode="#,##0_ ;[Red]\-#,##0\ "/>
    <numFmt numFmtId="192" formatCode="#,##0.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46"/>
      <color indexed="40"/>
      <name val="ＭＳ ゴシック"/>
      <family val="3"/>
    </font>
    <font>
      <sz val="7"/>
      <color indexed="8"/>
      <name val="ＭＳ ゴシック"/>
      <family val="3"/>
    </font>
    <font>
      <sz val="14"/>
      <name val="ＭＳ ゴシック"/>
      <family val="3"/>
    </font>
    <font>
      <b/>
      <sz val="18"/>
      <color indexed="42"/>
      <name val="ＭＳ ゴシック"/>
      <family val="3"/>
    </font>
    <font>
      <sz val="18"/>
      <name val="ＭＳ Ｐゴシック"/>
      <family val="3"/>
    </font>
    <font>
      <sz val="22"/>
      <name val="ＭＳ Ｐゴシック"/>
      <family val="3"/>
    </font>
    <font>
      <b/>
      <sz val="24"/>
      <color indexed="40"/>
      <name val="ＭＳ ゴシック"/>
      <family val="3"/>
    </font>
    <font>
      <b/>
      <sz val="24"/>
      <color indexed="42"/>
      <name val="ＭＳ ゴシック"/>
      <family val="3"/>
    </font>
    <font>
      <sz val="14"/>
      <name val="ＭＳ Ｐゴシック"/>
      <family val="3"/>
    </font>
    <font>
      <sz val="20"/>
      <name val="ＭＳ Ｐゴシック"/>
      <family val="3"/>
    </font>
    <font>
      <b/>
      <sz val="20"/>
      <color indexed="42"/>
      <name val="ＭＳ ゴシック"/>
      <family val="3"/>
    </font>
    <font>
      <sz val="24"/>
      <name val="ＭＳ Ｐゴシック"/>
      <family val="3"/>
    </font>
    <font>
      <sz val="36"/>
      <name val="ＭＳ 明朝"/>
      <family val="1"/>
    </font>
    <font>
      <sz val="18"/>
      <name val="ＭＳ 明朝"/>
      <family val="1"/>
    </font>
    <font>
      <sz val="14"/>
      <name val="ＭＳ 明朝"/>
      <family val="1"/>
    </font>
    <font>
      <sz val="16"/>
      <name val="ＭＳ 明朝"/>
      <family val="1"/>
    </font>
    <font>
      <sz val="11"/>
      <name val="ＭＳ 明朝"/>
      <family val="1"/>
    </font>
    <font>
      <sz val="18"/>
      <color indexed="42"/>
      <name val="ＭＳ 明朝"/>
      <family val="1"/>
    </font>
    <font>
      <sz val="26"/>
      <name val="ＭＳ 明朝"/>
      <family val="1"/>
    </font>
    <font>
      <sz val="22"/>
      <color indexed="42"/>
      <name val="ＭＳ 明朝"/>
      <family val="1"/>
    </font>
    <font>
      <sz val="24"/>
      <color indexed="42"/>
      <name val="ＭＳ 明朝"/>
      <family val="1"/>
    </font>
    <font>
      <sz val="24"/>
      <color indexed="40"/>
      <name val="ＭＳ 明朝"/>
      <family val="1"/>
    </font>
    <font>
      <b/>
      <sz val="18"/>
      <name val="ＭＳ ゴシック"/>
      <family val="3"/>
    </font>
    <font>
      <sz val="14"/>
      <color indexed="42"/>
      <name val="ＭＳ 明朝"/>
      <family val="1"/>
    </font>
    <font>
      <sz val="22"/>
      <name val="ＭＳ 明朝"/>
      <family val="1"/>
    </font>
    <font>
      <sz val="20"/>
      <color indexed="42"/>
      <name val="ＭＳ 明朝"/>
      <family val="1"/>
    </font>
    <font>
      <sz val="20"/>
      <color indexed="40"/>
      <name val="ＭＳ 明朝"/>
      <family val="1"/>
    </font>
    <font>
      <sz val="20"/>
      <name val="ＭＳ 明朝"/>
      <family val="1"/>
    </font>
    <font>
      <sz val="16"/>
      <color indexed="42"/>
      <name val="ＭＳ 明朝"/>
      <family val="1"/>
    </font>
    <font>
      <b/>
      <sz val="48"/>
      <name val="ＭＳ 明朝"/>
      <family val="1"/>
    </font>
    <font>
      <sz val="22"/>
      <color indexed="40"/>
      <name val="ＭＳ 明朝"/>
      <family val="1"/>
    </font>
    <font>
      <sz val="24"/>
      <name val="ＭＳ 明朝"/>
      <family val="1"/>
    </font>
    <font>
      <b/>
      <sz val="20"/>
      <name val="ＭＳ ゴシック"/>
      <family val="3"/>
    </font>
    <font>
      <b/>
      <sz val="14"/>
      <color indexed="42"/>
      <name val="ＭＳ ゴシック"/>
      <family val="3"/>
    </font>
    <font>
      <sz val="48"/>
      <name val="ＭＳ 明朝"/>
      <family val="1"/>
    </font>
    <font>
      <b/>
      <sz val="24"/>
      <name val="ＭＳ ゴシック"/>
      <family val="3"/>
    </font>
    <font>
      <sz val="26"/>
      <color indexed="42"/>
      <name val="ＭＳ 明朝"/>
      <family val="1"/>
    </font>
    <font>
      <b/>
      <sz val="26"/>
      <color indexed="42"/>
      <name val="ＭＳ ゴシック"/>
      <family val="3"/>
    </font>
    <font>
      <b/>
      <sz val="26"/>
      <name val="ＭＳ ゴシック"/>
      <family val="3"/>
    </font>
  </fonts>
  <fills count="2">
    <fill>
      <patternFill/>
    </fill>
    <fill>
      <patternFill patternType="gray125"/>
    </fill>
  </fills>
  <borders count="57">
    <border>
      <left/>
      <right/>
      <top/>
      <bottom/>
      <diagonal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ck">
        <color indexed="8"/>
      </left>
      <right>
        <color indexed="63"/>
      </right>
      <top style="thin">
        <color indexed="9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9"/>
      </top>
      <bottom>
        <color indexed="63"/>
      </bottom>
    </border>
    <border>
      <left style="thick">
        <color indexed="8"/>
      </left>
      <right style="thin">
        <color indexed="8"/>
      </right>
      <top style="thin">
        <color indexed="9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>
        <color indexed="63"/>
      </right>
      <top style="thin">
        <color indexed="9"/>
      </top>
      <bottom style="thick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 diagonalUp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 diagonalDown="1">
      <left style="thick">
        <color indexed="8"/>
      </left>
      <right>
        <color indexed="63"/>
      </right>
      <top style="thick">
        <color indexed="8"/>
      </top>
      <bottom style="thin">
        <color indexed="8"/>
      </bottom>
      <diagonal style="thin">
        <color indexed="8"/>
      </diagonal>
    </border>
    <border diagonalDown="1">
      <left>
        <color indexed="63"/>
      </left>
      <right>
        <color indexed="63"/>
      </right>
      <top style="thick">
        <color indexed="8"/>
      </top>
      <bottom style="thin">
        <color indexed="8"/>
      </bottom>
      <diagonal style="thin">
        <color indexed="8"/>
      </diagonal>
    </border>
    <border diagonalDown="1">
      <left>
        <color indexed="63"/>
      </left>
      <right style="thin">
        <color indexed="8"/>
      </right>
      <top style="thick">
        <color indexed="8"/>
      </top>
      <bottom style="thin">
        <color indexed="8"/>
      </bottom>
      <diagonal style="thin">
        <color indexed="8"/>
      </diagonal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ck">
        <color indexed="8"/>
      </top>
      <bottom style="thin">
        <color indexed="8"/>
      </bottom>
    </border>
    <border diagonalUp="1">
      <left style="thin">
        <color indexed="8"/>
      </left>
      <right>
        <color indexed="63"/>
      </right>
      <top style="thin">
        <color indexed="8"/>
      </top>
      <bottom style="thin">
        <color indexed="8"/>
      </bottom>
      <diagonal style="thin">
        <color indexed="8"/>
      </diagonal>
    </border>
    <border diagonalUp="1">
      <left>
        <color indexed="63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279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Border="1" applyAlignment="1">
      <alignment vertical="center"/>
    </xf>
    <xf numFmtId="0" fontId="10" fillId="0" borderId="0" xfId="0" applyFont="1" applyFill="1" applyBorder="1" applyAlignment="1">
      <alignment horizontal="center" wrapText="1"/>
    </xf>
    <xf numFmtId="0" fontId="13" fillId="0" borderId="0" xfId="0" applyFont="1" applyFill="1" applyBorder="1" applyAlignment="1">
      <alignment vertical="center" wrapText="1"/>
    </xf>
    <xf numFmtId="38" fontId="13" fillId="0" borderId="0" xfId="16" applyFont="1" applyFill="1" applyBorder="1" applyAlignment="1">
      <alignment horizontal="right" vertical="center" wrapText="1"/>
    </xf>
    <xf numFmtId="38" fontId="13" fillId="0" borderId="0" xfId="16" applyFont="1" applyFill="1" applyBorder="1" applyAlignment="1">
      <alignment vertical="center" wrapText="1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1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vertical="center"/>
    </xf>
    <xf numFmtId="0" fontId="18" fillId="0" borderId="0" xfId="0" applyFont="1" applyFill="1" applyAlignment="1">
      <alignment vertical="center"/>
    </xf>
    <xf numFmtId="0" fontId="19" fillId="0" borderId="2" xfId="0" applyNumberFormat="1" applyFont="1" applyFill="1" applyBorder="1" applyAlignment="1">
      <alignment horizontal="center" vertical="distributed" wrapText="1"/>
    </xf>
    <xf numFmtId="0" fontId="25" fillId="0" borderId="2" xfId="0" applyNumberFormat="1" applyFont="1" applyFill="1" applyBorder="1" applyAlignment="1">
      <alignment horizontal="center" vertical="distributed" wrapText="1"/>
    </xf>
    <xf numFmtId="0" fontId="27" fillId="0" borderId="2" xfId="0" applyNumberFormat="1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vertical="center" wrapText="1"/>
    </xf>
    <xf numFmtId="0" fontId="19" fillId="0" borderId="5" xfId="0" applyNumberFormat="1" applyFont="1" applyFill="1" applyBorder="1" applyAlignment="1">
      <alignment vertical="center" wrapText="1"/>
    </xf>
    <xf numFmtId="0" fontId="15" fillId="0" borderId="6" xfId="0" applyFont="1" applyFill="1" applyBorder="1" applyAlignment="1">
      <alignment vertical="center" wrapText="1"/>
    </xf>
    <xf numFmtId="0" fontId="28" fillId="0" borderId="3" xfId="0" applyNumberFormat="1" applyFont="1" applyFill="1" applyBorder="1" applyAlignment="1">
      <alignment horizontal="center" wrapText="1"/>
    </xf>
    <xf numFmtId="0" fontId="15" fillId="0" borderId="7" xfId="0" applyFont="1" applyFill="1" applyBorder="1" applyAlignment="1">
      <alignment vertical="center" wrapText="1"/>
    </xf>
    <xf numFmtId="0" fontId="15" fillId="0" borderId="8" xfId="0" applyFont="1" applyFill="1" applyBorder="1" applyAlignment="1">
      <alignment vertical="center" wrapText="1"/>
    </xf>
    <xf numFmtId="0" fontId="15" fillId="0" borderId="9" xfId="0" applyFont="1" applyFill="1" applyBorder="1" applyAlignment="1">
      <alignment vertical="center" wrapText="1"/>
    </xf>
    <xf numFmtId="0" fontId="15" fillId="0" borderId="10" xfId="0" applyFont="1" applyFill="1" applyBorder="1" applyAlignment="1">
      <alignment vertical="center" wrapText="1"/>
    </xf>
    <xf numFmtId="0" fontId="15" fillId="0" borderId="11" xfId="0" applyFont="1" applyFill="1" applyBorder="1" applyAlignment="1">
      <alignment vertical="center" wrapText="1"/>
    </xf>
    <xf numFmtId="0" fontId="19" fillId="0" borderId="12" xfId="0" applyNumberFormat="1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vertical="center"/>
    </xf>
    <xf numFmtId="38" fontId="22" fillId="0" borderId="14" xfId="16" applyFont="1" applyFill="1" applyBorder="1" applyAlignment="1">
      <alignment horizontal="right" vertical="center" wrapText="1"/>
    </xf>
    <xf numFmtId="0" fontId="28" fillId="0" borderId="2" xfId="0" applyNumberFormat="1" applyFont="1" applyFill="1" applyBorder="1" applyAlignment="1">
      <alignment horizontal="center" vertical="center" wrapText="1"/>
    </xf>
    <xf numFmtId="180" fontId="21" fillId="0" borderId="2" xfId="16" applyNumberFormat="1" applyFont="1" applyFill="1" applyBorder="1" applyAlignment="1">
      <alignment horizontal="right" vertical="center" wrapText="1" shrinkToFit="1"/>
    </xf>
    <xf numFmtId="0" fontId="27" fillId="0" borderId="2" xfId="0" applyNumberFormat="1" applyFont="1" applyFill="1" applyBorder="1" applyAlignment="1">
      <alignment horizontal="center" wrapText="1"/>
    </xf>
    <xf numFmtId="0" fontId="0" fillId="0" borderId="0" xfId="0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17" fillId="0" borderId="0" xfId="0" applyFont="1" applyFill="1" applyAlignment="1">
      <alignment horizontal="center" vertical="center"/>
    </xf>
    <xf numFmtId="0" fontId="33" fillId="0" borderId="0" xfId="0" applyFont="1" applyFill="1" applyBorder="1" applyAlignment="1">
      <alignment horizontal="left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29" fillId="0" borderId="3" xfId="0" applyFont="1" applyFill="1" applyBorder="1" applyAlignment="1">
      <alignment wrapText="1"/>
    </xf>
    <xf numFmtId="38" fontId="9" fillId="0" borderId="2" xfId="16" applyFont="1" applyFill="1" applyBorder="1" applyAlignment="1">
      <alignment horizontal="right" vertical="center" wrapText="1"/>
    </xf>
    <xf numFmtId="38" fontId="33" fillId="0" borderId="2" xfId="16" applyFont="1" applyFill="1" applyBorder="1" applyAlignment="1">
      <alignment horizontal="right" vertical="center" wrapText="1"/>
    </xf>
    <xf numFmtId="38" fontId="37" fillId="0" borderId="2" xfId="16" applyFont="1" applyFill="1" applyBorder="1" applyAlignment="1">
      <alignment horizontal="right" vertical="center" wrapText="1"/>
    </xf>
    <xf numFmtId="38" fontId="37" fillId="0" borderId="15" xfId="16" applyFont="1" applyFill="1" applyBorder="1" applyAlignment="1">
      <alignment horizontal="right" vertical="center" wrapText="1"/>
    </xf>
    <xf numFmtId="180" fontId="22" fillId="0" borderId="2" xfId="16" applyNumberFormat="1" applyFont="1" applyFill="1" applyBorder="1" applyAlignment="1">
      <alignment vertical="center" wrapText="1" shrinkToFit="1"/>
    </xf>
    <xf numFmtId="180" fontId="22" fillId="0" borderId="2" xfId="16" applyNumberFormat="1" applyFont="1" applyFill="1" applyBorder="1" applyAlignment="1">
      <alignment horizontal="right" vertical="center" wrapText="1" shrinkToFit="1"/>
    </xf>
    <xf numFmtId="180" fontId="9" fillId="0" borderId="2" xfId="16" applyNumberFormat="1" applyFont="1" applyFill="1" applyBorder="1" applyAlignment="1">
      <alignment horizontal="right" vertical="center" wrapText="1" shrinkToFit="1"/>
    </xf>
    <xf numFmtId="180" fontId="9" fillId="0" borderId="2" xfId="16" applyNumberFormat="1" applyFont="1" applyFill="1" applyBorder="1" applyAlignment="1">
      <alignment vertical="center" wrapText="1" shrinkToFit="1"/>
    </xf>
    <xf numFmtId="180" fontId="9" fillId="0" borderId="15" xfId="16" applyNumberFormat="1" applyFont="1" applyFill="1" applyBorder="1" applyAlignment="1">
      <alignment horizontal="right" vertical="center" wrapText="1" shrinkToFit="1"/>
    </xf>
    <xf numFmtId="180" fontId="22" fillId="0" borderId="14" xfId="16" applyNumberFormat="1" applyFont="1" applyFill="1" applyBorder="1" applyAlignment="1">
      <alignment horizontal="right" vertical="center" wrapText="1" shrinkToFit="1"/>
    </xf>
    <xf numFmtId="180" fontId="12" fillId="0" borderId="2" xfId="16" applyNumberFormat="1" applyFont="1" applyFill="1" applyBorder="1" applyAlignment="1">
      <alignment vertical="center" wrapText="1" shrinkToFit="1"/>
    </xf>
    <xf numFmtId="38" fontId="22" fillId="0" borderId="2" xfId="16" applyFont="1" applyFill="1" applyBorder="1" applyAlignment="1">
      <alignment vertical="center" shrinkToFit="1"/>
    </xf>
    <xf numFmtId="38" fontId="9" fillId="0" borderId="2" xfId="16" applyFont="1" applyFill="1" applyBorder="1" applyAlignment="1">
      <alignment vertical="center" shrinkToFit="1"/>
    </xf>
    <xf numFmtId="38" fontId="33" fillId="0" borderId="14" xfId="16" applyFont="1" applyFill="1" applyBorder="1" applyAlignment="1">
      <alignment horizontal="right" vertical="center" wrapText="1"/>
    </xf>
    <xf numFmtId="38" fontId="9" fillId="0" borderId="15" xfId="16" applyFont="1" applyFill="1" applyBorder="1" applyAlignment="1">
      <alignment vertical="center" shrinkToFit="1"/>
    </xf>
    <xf numFmtId="180" fontId="27" fillId="0" borderId="2" xfId="16" applyNumberFormat="1" applyFont="1" applyFill="1" applyBorder="1" applyAlignment="1">
      <alignment horizontal="right" vertical="center" wrapText="1"/>
    </xf>
    <xf numFmtId="0" fontId="17" fillId="0" borderId="2" xfId="0" applyFont="1" applyFill="1" applyBorder="1" applyAlignment="1">
      <alignment horizontal="center" vertical="center" wrapText="1"/>
    </xf>
    <xf numFmtId="180" fontId="33" fillId="0" borderId="14" xfId="16" applyNumberFormat="1" applyFont="1" applyFill="1" applyBorder="1" applyAlignment="1">
      <alignment horizontal="right" vertical="center" wrapText="1" shrinkToFit="1"/>
    </xf>
    <xf numFmtId="180" fontId="34" fillId="0" borderId="2" xfId="16" applyNumberFormat="1" applyFont="1" applyFill="1" applyBorder="1" applyAlignment="1">
      <alignment vertical="center" wrapText="1" shrinkToFit="1"/>
    </xf>
    <xf numFmtId="180" fontId="37" fillId="0" borderId="2" xfId="16" applyNumberFormat="1" applyFont="1" applyFill="1" applyBorder="1" applyAlignment="1">
      <alignment horizontal="right" vertical="center" wrapText="1" shrinkToFit="1"/>
    </xf>
    <xf numFmtId="180" fontId="33" fillId="0" borderId="2" xfId="16" applyNumberFormat="1" applyFont="1" applyFill="1" applyBorder="1" applyAlignment="1">
      <alignment horizontal="right" vertical="center" wrapText="1" shrinkToFit="1"/>
    </xf>
    <xf numFmtId="0" fontId="30" fillId="0" borderId="16" xfId="0" applyNumberFormat="1" applyFont="1" applyFill="1" applyBorder="1" applyAlignment="1">
      <alignment horizontal="center" vertical="center" wrapText="1"/>
    </xf>
    <xf numFmtId="0" fontId="27" fillId="0" borderId="17" xfId="0" applyNumberFormat="1" applyFont="1" applyFill="1" applyBorder="1" applyAlignment="1">
      <alignment horizontal="left" vertical="top" wrapText="1"/>
    </xf>
    <xf numFmtId="0" fontId="27" fillId="0" borderId="18" xfId="0" applyNumberFormat="1" applyFont="1" applyFill="1" applyBorder="1" applyAlignment="1">
      <alignment horizontal="left" vertical="top" wrapText="1"/>
    </xf>
    <xf numFmtId="0" fontId="27" fillId="0" borderId="19" xfId="0" applyNumberFormat="1" applyFont="1" applyFill="1" applyBorder="1" applyAlignment="1">
      <alignment horizontal="left" vertical="top" wrapText="1"/>
    </xf>
    <xf numFmtId="180" fontId="12" fillId="0" borderId="2" xfId="16" applyNumberFormat="1" applyFont="1" applyFill="1" applyBorder="1" applyAlignment="1">
      <alignment vertical="center" wrapText="1" shrinkToFit="1"/>
    </xf>
    <xf numFmtId="0" fontId="33" fillId="0" borderId="20" xfId="0" applyFont="1" applyFill="1" applyBorder="1" applyAlignment="1">
      <alignment horizontal="center" vertical="center" wrapText="1"/>
    </xf>
    <xf numFmtId="180" fontId="9" fillId="0" borderId="15" xfId="16" applyNumberFormat="1" applyFont="1" applyFill="1" applyBorder="1" applyAlignment="1">
      <alignment horizontal="right" vertical="center" wrapText="1" shrinkToFit="1"/>
    </xf>
    <xf numFmtId="0" fontId="33" fillId="0" borderId="0" xfId="0" applyFont="1" applyBorder="1" applyAlignment="1">
      <alignment horizontal="left" vertical="center"/>
    </xf>
    <xf numFmtId="180" fontId="9" fillId="0" borderId="21" xfId="16" applyNumberFormat="1" applyFont="1" applyFill="1" applyBorder="1" applyAlignment="1">
      <alignment horizontal="right" vertical="center" wrapText="1" shrinkToFit="1"/>
    </xf>
    <xf numFmtId="180" fontId="9" fillId="0" borderId="12" xfId="16" applyNumberFormat="1" applyFont="1" applyFill="1" applyBorder="1" applyAlignment="1">
      <alignment horizontal="right" vertical="center" wrapText="1" shrinkToFit="1"/>
    </xf>
    <xf numFmtId="0" fontId="19" fillId="0" borderId="22" xfId="0" applyNumberFormat="1" applyFont="1" applyFill="1" applyBorder="1" applyAlignment="1">
      <alignment horizontal="center" vertical="center" wrapText="1"/>
    </xf>
    <xf numFmtId="0" fontId="22" fillId="0" borderId="20" xfId="0" applyNumberFormat="1" applyFont="1" applyFill="1" applyBorder="1" applyAlignment="1">
      <alignment horizontal="center" vertical="center" wrapText="1"/>
    </xf>
    <xf numFmtId="0" fontId="19" fillId="0" borderId="23" xfId="0" applyNumberFormat="1" applyFont="1" applyFill="1" applyBorder="1" applyAlignment="1">
      <alignment horizontal="distributed" vertical="center" wrapText="1"/>
    </xf>
    <xf numFmtId="0" fontId="19" fillId="0" borderId="24" xfId="0" applyNumberFormat="1" applyFont="1" applyFill="1" applyBorder="1" applyAlignment="1">
      <alignment horizontal="distributed" vertical="center" wrapText="1"/>
    </xf>
    <xf numFmtId="38" fontId="38" fillId="0" borderId="2" xfId="16" applyFont="1" applyFill="1" applyBorder="1" applyAlignment="1">
      <alignment horizontal="right" vertical="center" wrapText="1"/>
    </xf>
    <xf numFmtId="38" fontId="20" fillId="0" borderId="2" xfId="16" applyFont="1" applyFill="1" applyBorder="1" applyAlignment="1">
      <alignment horizontal="right" vertical="center" wrapText="1"/>
    </xf>
    <xf numFmtId="38" fontId="38" fillId="0" borderId="15" xfId="16" applyFont="1" applyFill="1" applyBorder="1" applyAlignment="1">
      <alignment horizontal="right" vertical="center" wrapText="1"/>
    </xf>
    <xf numFmtId="38" fontId="20" fillId="0" borderId="15" xfId="16" applyFont="1" applyFill="1" applyBorder="1" applyAlignment="1">
      <alignment horizontal="right" vertical="center" wrapText="1"/>
    </xf>
    <xf numFmtId="180" fontId="23" fillId="0" borderId="25" xfId="16" applyNumberFormat="1" applyFont="1" applyFill="1" applyBorder="1" applyAlignment="1">
      <alignment horizontal="right" vertical="center" wrapText="1" shrinkToFit="1"/>
    </xf>
    <xf numFmtId="180" fontId="23" fillId="0" borderId="5" xfId="16" applyNumberFormat="1" applyFont="1" applyFill="1" applyBorder="1" applyAlignment="1">
      <alignment horizontal="right" vertical="center" wrapText="1" shrinkToFit="1"/>
    </xf>
    <xf numFmtId="0" fontId="31" fillId="0" borderId="0" xfId="0" applyFont="1" applyAlignment="1">
      <alignment horizontal="right" vertical="center"/>
    </xf>
    <xf numFmtId="38" fontId="39" fillId="0" borderId="2" xfId="16" applyFont="1" applyFill="1" applyBorder="1" applyAlignment="1">
      <alignment horizontal="right" vertical="center" wrapText="1"/>
    </xf>
    <xf numFmtId="38" fontId="40" fillId="0" borderId="2" xfId="16" applyFont="1" applyFill="1" applyBorder="1" applyAlignment="1">
      <alignment horizontal="right" vertical="center" wrapText="1"/>
    </xf>
    <xf numFmtId="180" fontId="8" fillId="0" borderId="25" xfId="16" applyNumberFormat="1" applyFont="1" applyFill="1" applyBorder="1" applyAlignment="1">
      <alignment horizontal="right" vertical="center" wrapText="1" shrinkToFit="1"/>
    </xf>
    <xf numFmtId="180" fontId="8" fillId="0" borderId="5" xfId="16" applyNumberFormat="1" applyFont="1" applyFill="1" applyBorder="1" applyAlignment="1">
      <alignment horizontal="right" vertical="center" wrapText="1" shrinkToFit="1"/>
    </xf>
    <xf numFmtId="180" fontId="9" fillId="0" borderId="2" xfId="16" applyNumberFormat="1" applyFont="1" applyFill="1" applyBorder="1" applyAlignment="1">
      <alignment horizontal="right" vertical="center" wrapText="1" shrinkToFit="1"/>
    </xf>
    <xf numFmtId="180" fontId="22" fillId="0" borderId="14" xfId="16" applyNumberFormat="1" applyFont="1" applyFill="1" applyBorder="1" applyAlignment="1">
      <alignment horizontal="right" vertical="center" wrapText="1" shrinkToFit="1"/>
    </xf>
    <xf numFmtId="180" fontId="22" fillId="0" borderId="2" xfId="16" applyNumberFormat="1" applyFont="1" applyFill="1" applyBorder="1" applyAlignment="1">
      <alignment horizontal="right" vertical="center" wrapText="1" shrinkToFit="1"/>
    </xf>
    <xf numFmtId="0" fontId="19" fillId="0" borderId="21" xfId="0" applyNumberFormat="1" applyFont="1" applyFill="1" applyBorder="1" applyAlignment="1">
      <alignment horizontal="center" vertical="center" wrapText="1"/>
    </xf>
    <xf numFmtId="0" fontId="19" fillId="0" borderId="26" xfId="0" applyNumberFormat="1" applyFont="1" applyFill="1" applyBorder="1" applyAlignment="1">
      <alignment horizontal="center" vertical="center" wrapText="1"/>
    </xf>
    <xf numFmtId="0" fontId="19" fillId="0" borderId="27" xfId="0" applyNumberFormat="1" applyFont="1" applyFill="1" applyBorder="1" applyAlignment="1">
      <alignment horizontal="center" vertical="center" wrapText="1"/>
    </xf>
    <xf numFmtId="0" fontId="19" fillId="0" borderId="24" xfId="0" applyNumberFormat="1" applyFont="1" applyFill="1" applyBorder="1" applyAlignment="1">
      <alignment horizontal="center" vertical="center" wrapText="1"/>
    </xf>
    <xf numFmtId="0" fontId="19" fillId="0" borderId="25" xfId="0" applyNumberFormat="1" applyFont="1" applyFill="1" applyBorder="1" applyAlignment="1">
      <alignment horizontal="center" vertical="center" wrapText="1"/>
    </xf>
    <xf numFmtId="0" fontId="19" fillId="0" borderId="28" xfId="0" applyNumberFormat="1" applyFont="1" applyFill="1" applyBorder="1" applyAlignment="1">
      <alignment horizontal="center" vertical="center" wrapText="1"/>
    </xf>
    <xf numFmtId="0" fontId="25" fillId="0" borderId="22" xfId="0" applyNumberFormat="1" applyFont="1" applyFill="1" applyBorder="1" applyAlignment="1">
      <alignment vertical="center" wrapText="1"/>
    </xf>
    <xf numFmtId="0" fontId="0" fillId="0" borderId="28" xfId="0" applyBorder="1" applyAlignment="1">
      <alignment vertical="center"/>
    </xf>
    <xf numFmtId="0" fontId="29" fillId="0" borderId="29" xfId="0" applyFont="1" applyFill="1" applyBorder="1" applyAlignment="1">
      <alignment horizontal="center" vertical="center" wrapText="1"/>
    </xf>
    <xf numFmtId="0" fontId="29" fillId="0" borderId="30" xfId="0" applyFont="1" applyFill="1" applyBorder="1" applyAlignment="1">
      <alignment horizontal="center" vertical="center" wrapText="1"/>
    </xf>
    <xf numFmtId="0" fontId="27" fillId="0" borderId="31" xfId="0" applyNumberFormat="1" applyFont="1" applyFill="1" applyBorder="1" applyAlignment="1">
      <alignment horizontal="center" vertical="center" wrapText="1"/>
    </xf>
    <xf numFmtId="0" fontId="29" fillId="0" borderId="31" xfId="0" applyFont="1" applyFill="1" applyBorder="1" applyAlignment="1">
      <alignment horizontal="center" vertical="center" wrapText="1"/>
    </xf>
    <xf numFmtId="0" fontId="30" fillId="0" borderId="23" xfId="0" applyNumberFormat="1" applyFont="1" applyFill="1" applyBorder="1" applyAlignment="1">
      <alignment horizontal="center" vertical="center" wrapText="1"/>
    </xf>
    <xf numFmtId="0" fontId="17" fillId="0" borderId="24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2" fillId="0" borderId="2" xfId="0" applyNumberFormat="1" applyFont="1" applyFill="1" applyBorder="1" applyAlignment="1">
      <alignment horizontal="center" vertical="center" wrapText="1"/>
    </xf>
    <xf numFmtId="0" fontId="34" fillId="0" borderId="2" xfId="0" applyFont="1" applyFill="1" applyBorder="1" applyAlignment="1">
      <alignment horizontal="center" vertical="center" wrapText="1"/>
    </xf>
    <xf numFmtId="180" fontId="9" fillId="0" borderId="25" xfId="16" applyNumberFormat="1" applyFont="1" applyFill="1" applyBorder="1" applyAlignment="1">
      <alignment horizontal="right" vertical="center" wrapText="1" shrinkToFit="1"/>
    </xf>
    <xf numFmtId="180" fontId="9" fillId="0" borderId="5" xfId="16" applyNumberFormat="1" applyFont="1" applyFill="1" applyBorder="1" applyAlignment="1">
      <alignment horizontal="right" vertical="center" wrapText="1" shrinkToFit="1"/>
    </xf>
    <xf numFmtId="0" fontId="27" fillId="0" borderId="2" xfId="0" applyNumberFormat="1" applyFont="1" applyFill="1" applyBorder="1" applyAlignment="1">
      <alignment horizontal="center" vertical="center" wrapText="1"/>
    </xf>
    <xf numFmtId="0" fontId="29" fillId="0" borderId="2" xfId="0" applyFont="1" applyFill="1" applyBorder="1" applyAlignment="1">
      <alignment horizontal="center" vertical="center" wrapText="1"/>
    </xf>
    <xf numFmtId="0" fontId="12" fillId="0" borderId="31" xfId="0" applyNumberFormat="1" applyFont="1" applyFill="1" applyBorder="1" applyAlignment="1">
      <alignment horizontal="center" vertical="center" wrapText="1"/>
    </xf>
    <xf numFmtId="0" fontId="34" fillId="0" borderId="31" xfId="0" applyFont="1" applyFill="1" applyBorder="1" applyAlignment="1">
      <alignment horizontal="center" vertical="center" wrapText="1"/>
    </xf>
    <xf numFmtId="180" fontId="12" fillId="0" borderId="25" xfId="16" applyNumberFormat="1" applyFont="1" applyFill="1" applyBorder="1" applyAlignment="1">
      <alignment vertical="center" wrapText="1" shrinkToFit="1"/>
    </xf>
    <xf numFmtId="180" fontId="12" fillId="0" borderId="5" xfId="16" applyNumberFormat="1" applyFont="1" applyFill="1" applyBorder="1" applyAlignment="1">
      <alignment vertical="center" wrapText="1" shrinkToFit="1"/>
    </xf>
    <xf numFmtId="0" fontId="21" fillId="0" borderId="31" xfId="0" applyNumberFormat="1" applyFont="1" applyFill="1" applyBorder="1" applyAlignment="1">
      <alignment horizontal="center" vertical="center" wrapText="1"/>
    </xf>
    <xf numFmtId="0" fontId="26" fillId="0" borderId="31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28" fillId="0" borderId="25" xfId="0" applyNumberFormat="1" applyFont="1" applyFill="1" applyBorder="1" applyAlignment="1">
      <alignment horizontal="center" wrapText="1"/>
    </xf>
    <xf numFmtId="0" fontId="29" fillId="0" borderId="5" xfId="0" applyFont="1" applyFill="1" applyBorder="1" applyAlignment="1">
      <alignment horizontal="center" wrapText="1"/>
    </xf>
    <xf numFmtId="0" fontId="28" fillId="0" borderId="2" xfId="0" applyNumberFormat="1" applyFont="1" applyFill="1" applyBorder="1" applyAlignment="1">
      <alignment horizontal="center" vertical="center" wrapText="1"/>
    </xf>
    <xf numFmtId="0" fontId="32" fillId="0" borderId="16" xfId="0" applyNumberFormat="1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center" vertical="center" wrapText="1"/>
    </xf>
    <xf numFmtId="0" fontId="32" fillId="0" borderId="2" xfId="0" applyNumberFormat="1" applyFont="1" applyFill="1" applyBorder="1" applyAlignment="1">
      <alignment horizontal="center" vertical="center" wrapText="1"/>
    </xf>
    <xf numFmtId="0" fontId="28" fillId="0" borderId="31" xfId="0" applyNumberFormat="1" applyFont="1" applyFill="1" applyBorder="1" applyAlignment="1">
      <alignment horizontal="center" vertical="center" wrapText="1"/>
    </xf>
    <xf numFmtId="0" fontId="27" fillId="0" borderId="27" xfId="0" applyNumberFormat="1" applyFont="1" applyFill="1" applyBorder="1" applyAlignment="1">
      <alignment horizontal="center" vertical="center" shrinkToFit="1"/>
    </xf>
    <xf numFmtId="0" fontId="29" fillId="0" borderId="1" xfId="0" applyFont="1" applyFill="1" applyBorder="1" applyAlignment="1">
      <alignment horizontal="center" vertical="center" shrinkToFit="1"/>
    </xf>
    <xf numFmtId="180" fontId="21" fillId="0" borderId="25" xfId="16" applyNumberFormat="1" applyFont="1" applyFill="1" applyBorder="1" applyAlignment="1">
      <alignment horizontal="right" vertical="center" wrapText="1" shrinkToFit="1"/>
    </xf>
    <xf numFmtId="180" fontId="21" fillId="0" borderId="5" xfId="16" applyNumberFormat="1" applyFont="1" applyFill="1" applyBorder="1" applyAlignment="1">
      <alignment horizontal="right" vertical="center" wrapText="1" shrinkToFit="1"/>
    </xf>
    <xf numFmtId="180" fontId="22" fillId="0" borderId="25" xfId="16" applyNumberFormat="1" applyFont="1" applyFill="1" applyBorder="1" applyAlignment="1">
      <alignment horizontal="right" vertical="center" wrapText="1" shrinkToFit="1"/>
    </xf>
    <xf numFmtId="180" fontId="22" fillId="0" borderId="5" xfId="16" applyNumberFormat="1" applyFont="1" applyFill="1" applyBorder="1" applyAlignment="1">
      <alignment horizontal="right" vertical="center" wrapText="1" shrinkToFit="1"/>
    </xf>
    <xf numFmtId="0" fontId="28" fillId="0" borderId="32" xfId="0" applyNumberFormat="1" applyFont="1" applyFill="1" applyBorder="1" applyAlignment="1">
      <alignment horizontal="left" vertical="center" wrapText="1"/>
    </xf>
    <xf numFmtId="0" fontId="28" fillId="0" borderId="33" xfId="0" applyNumberFormat="1" applyFont="1" applyFill="1" applyBorder="1" applyAlignment="1">
      <alignment horizontal="left" vertical="center" wrapText="1"/>
    </xf>
    <xf numFmtId="0" fontId="28" fillId="0" borderId="34" xfId="0" applyNumberFormat="1" applyFont="1" applyFill="1" applyBorder="1" applyAlignment="1">
      <alignment horizontal="left" vertical="center" wrapText="1"/>
    </xf>
    <xf numFmtId="0" fontId="28" fillId="0" borderId="35" xfId="0" applyNumberFormat="1" applyFont="1" applyFill="1" applyBorder="1" applyAlignment="1">
      <alignment horizontal="left" vertical="center" wrapText="1"/>
    </xf>
    <xf numFmtId="0" fontId="28" fillId="0" borderId="36" xfId="0" applyNumberFormat="1" applyFont="1" applyFill="1" applyBorder="1" applyAlignment="1">
      <alignment horizontal="left" vertical="center" wrapText="1"/>
    </xf>
    <xf numFmtId="0" fontId="28" fillId="0" borderId="37" xfId="0" applyNumberFormat="1" applyFont="1" applyFill="1" applyBorder="1" applyAlignment="1">
      <alignment horizontal="left" vertical="center" wrapText="1"/>
    </xf>
    <xf numFmtId="0" fontId="27" fillId="0" borderId="38" xfId="0" applyNumberFormat="1" applyFont="1" applyFill="1" applyBorder="1" applyAlignment="1">
      <alignment horizontal="center" vertical="center" wrapText="1"/>
    </xf>
    <xf numFmtId="0" fontId="29" fillId="0" borderId="20" xfId="0" applyFont="1" applyFill="1" applyBorder="1" applyAlignment="1">
      <alignment horizontal="center" vertical="center" wrapText="1"/>
    </xf>
    <xf numFmtId="0" fontId="29" fillId="0" borderId="16" xfId="0" applyFont="1" applyFill="1" applyBorder="1" applyAlignment="1">
      <alignment horizontal="center" vertical="center" wrapText="1"/>
    </xf>
    <xf numFmtId="0" fontId="27" fillId="0" borderId="20" xfId="0" applyNumberFormat="1" applyFont="1" applyFill="1" applyBorder="1" applyAlignment="1">
      <alignment horizontal="center" vertical="center" wrapText="1"/>
    </xf>
    <xf numFmtId="0" fontId="27" fillId="0" borderId="20" xfId="0" applyNumberFormat="1" applyFont="1" applyFill="1" applyBorder="1" applyAlignment="1">
      <alignment horizontal="left" vertical="center" wrapText="1"/>
    </xf>
    <xf numFmtId="0" fontId="29" fillId="0" borderId="20" xfId="0" applyFont="1" applyFill="1" applyBorder="1" applyAlignment="1">
      <alignment horizontal="left" vertical="center" wrapText="1"/>
    </xf>
    <xf numFmtId="0" fontId="29" fillId="0" borderId="2" xfId="0" applyFont="1" applyFill="1" applyBorder="1" applyAlignment="1">
      <alignment horizontal="left" vertical="center" wrapText="1"/>
    </xf>
    <xf numFmtId="0" fontId="27" fillId="0" borderId="32" xfId="0" applyNumberFormat="1" applyFont="1" applyFill="1" applyBorder="1" applyAlignment="1">
      <alignment vertical="center" wrapText="1"/>
    </xf>
    <xf numFmtId="0" fontId="29" fillId="0" borderId="33" xfId="0" applyFont="1" applyFill="1" applyBorder="1" applyAlignment="1">
      <alignment vertical="center" wrapText="1"/>
    </xf>
    <xf numFmtId="0" fontId="29" fillId="0" borderId="34" xfId="0" applyFont="1" applyFill="1" applyBorder="1" applyAlignment="1">
      <alignment vertical="center" wrapText="1"/>
    </xf>
    <xf numFmtId="0" fontId="29" fillId="0" borderId="35" xfId="0" applyFont="1" applyFill="1" applyBorder="1" applyAlignment="1">
      <alignment vertical="center" wrapText="1"/>
    </xf>
    <xf numFmtId="0" fontId="29" fillId="0" borderId="36" xfId="0" applyFont="1" applyFill="1" applyBorder="1" applyAlignment="1">
      <alignment vertical="center" wrapText="1"/>
    </xf>
    <xf numFmtId="0" fontId="29" fillId="0" borderId="37" xfId="0" applyFont="1" applyFill="1" applyBorder="1" applyAlignment="1">
      <alignment vertical="center" wrapText="1"/>
    </xf>
    <xf numFmtId="0" fontId="27" fillId="0" borderId="25" xfId="0" applyNumberFormat="1" applyFont="1" applyFill="1" applyBorder="1" applyAlignment="1">
      <alignment horizontal="center" wrapText="1"/>
    </xf>
    <xf numFmtId="0" fontId="28" fillId="0" borderId="2" xfId="0" applyNumberFormat="1" applyFont="1" applyFill="1" applyBorder="1" applyAlignment="1">
      <alignment horizontal="center" wrapText="1"/>
    </xf>
    <xf numFmtId="0" fontId="29" fillId="0" borderId="2" xfId="0" applyFont="1" applyFill="1" applyBorder="1" applyAlignment="1">
      <alignment horizontal="center" wrapText="1"/>
    </xf>
    <xf numFmtId="0" fontId="19" fillId="0" borderId="39" xfId="0" applyNumberFormat="1" applyFont="1" applyFill="1" applyBorder="1" applyAlignment="1">
      <alignment vertical="center" wrapText="1"/>
    </xf>
    <xf numFmtId="0" fontId="19" fillId="0" borderId="0" xfId="0" applyNumberFormat="1" applyFont="1" applyFill="1" applyBorder="1" applyAlignment="1">
      <alignment vertical="center" wrapText="1"/>
    </xf>
    <xf numFmtId="0" fontId="19" fillId="0" borderId="40" xfId="0" applyNumberFormat="1" applyFont="1" applyFill="1" applyBorder="1" applyAlignment="1">
      <alignment vertical="center" wrapText="1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17" fillId="0" borderId="0" xfId="0" applyFont="1" applyAlignment="1">
      <alignment horizontal="center" vertical="center"/>
    </xf>
    <xf numFmtId="0" fontId="5" fillId="0" borderId="41" xfId="0" applyNumberFormat="1" applyFont="1" applyFill="1" applyBorder="1" applyAlignment="1">
      <alignment horizontal="center" vertical="center" wrapText="1"/>
    </xf>
    <xf numFmtId="0" fontId="24" fillId="0" borderId="31" xfId="0" applyFont="1" applyFill="1" applyBorder="1" applyAlignment="1">
      <alignment horizontal="center" vertical="center" wrapText="1"/>
    </xf>
    <xf numFmtId="0" fontId="24" fillId="0" borderId="2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42" xfId="0" applyFont="1" applyFill="1" applyBorder="1" applyAlignment="1">
      <alignment horizontal="center" vertical="center" wrapText="1"/>
    </xf>
    <xf numFmtId="0" fontId="12" fillId="0" borderId="15" xfId="0" applyNumberFormat="1" applyFont="1" applyFill="1" applyBorder="1" applyAlignment="1">
      <alignment horizontal="center" vertical="center" wrapText="1"/>
    </xf>
    <xf numFmtId="0" fontId="34" fillId="0" borderId="15" xfId="0" applyFont="1" applyFill="1" applyBorder="1" applyAlignment="1">
      <alignment horizontal="center" vertical="center" wrapText="1"/>
    </xf>
    <xf numFmtId="0" fontId="19" fillId="0" borderId="25" xfId="0" applyNumberFormat="1" applyFont="1" applyFill="1" applyBorder="1" applyAlignment="1">
      <alignment horizontal="left" vertical="center" wrapText="1"/>
    </xf>
    <xf numFmtId="0" fontId="19" fillId="0" borderId="28" xfId="0" applyNumberFormat="1" applyFont="1" applyFill="1" applyBorder="1" applyAlignment="1">
      <alignment horizontal="left" vertical="center" wrapText="1"/>
    </xf>
    <xf numFmtId="0" fontId="5" fillId="0" borderId="23" xfId="0" applyNumberFormat="1" applyFont="1" applyFill="1" applyBorder="1" applyAlignment="1">
      <alignment horizontal="left" vertical="center" wrapText="1"/>
    </xf>
    <xf numFmtId="0" fontId="5" fillId="0" borderId="24" xfId="0" applyNumberFormat="1" applyFont="1" applyFill="1" applyBorder="1" applyAlignment="1">
      <alignment horizontal="left" vertical="center" wrapText="1"/>
    </xf>
    <xf numFmtId="0" fontId="19" fillId="0" borderId="23" xfId="0" applyNumberFormat="1" applyFont="1" applyFill="1" applyBorder="1" applyAlignment="1">
      <alignment horizontal="center" vertical="center" wrapText="1"/>
    </xf>
    <xf numFmtId="0" fontId="19" fillId="0" borderId="43" xfId="0" applyNumberFormat="1" applyFont="1" applyFill="1" applyBorder="1" applyAlignment="1">
      <alignment horizontal="center" vertical="center" wrapText="1"/>
    </xf>
    <xf numFmtId="0" fontId="19" fillId="0" borderId="36" xfId="0" applyNumberFormat="1" applyFont="1" applyFill="1" applyBorder="1" applyAlignment="1">
      <alignment horizontal="center" vertical="center" wrapText="1"/>
    </xf>
    <xf numFmtId="0" fontId="36" fillId="0" borderId="0" xfId="0" applyFont="1" applyFill="1" applyAlignment="1">
      <alignment horizontal="left" vertical="center"/>
    </xf>
    <xf numFmtId="0" fontId="18" fillId="0" borderId="30" xfId="0" applyFont="1" applyFill="1" applyBorder="1" applyAlignment="1">
      <alignment horizontal="center" vertical="center"/>
    </xf>
    <xf numFmtId="0" fontId="28" fillId="0" borderId="32" xfId="0" applyNumberFormat="1" applyFont="1" applyFill="1" applyBorder="1" applyAlignment="1">
      <alignment horizontal="center" vertical="center" wrapText="1"/>
    </xf>
    <xf numFmtId="0" fontId="28" fillId="0" borderId="33" xfId="0" applyNumberFormat="1" applyFont="1" applyFill="1" applyBorder="1" applyAlignment="1">
      <alignment horizontal="center" vertical="center" wrapText="1"/>
    </xf>
    <xf numFmtId="0" fontId="28" fillId="0" borderId="44" xfId="0" applyNumberFormat="1" applyFont="1" applyFill="1" applyBorder="1" applyAlignment="1">
      <alignment horizontal="center" vertical="center" wrapText="1"/>
    </xf>
    <xf numFmtId="0" fontId="28" fillId="0" borderId="0" xfId="0" applyNumberFormat="1" applyFont="1" applyFill="1" applyBorder="1" applyAlignment="1">
      <alignment horizontal="center" vertical="center" wrapText="1"/>
    </xf>
    <xf numFmtId="0" fontId="28" fillId="0" borderId="45" xfId="0" applyNumberFormat="1" applyFont="1" applyFill="1" applyBorder="1" applyAlignment="1">
      <alignment horizontal="center" vertical="center" wrapText="1"/>
    </xf>
    <xf numFmtId="0" fontId="28" fillId="0" borderId="46" xfId="0" applyNumberFormat="1" applyFont="1" applyFill="1" applyBorder="1" applyAlignment="1">
      <alignment horizontal="center" vertical="center" wrapText="1"/>
    </xf>
    <xf numFmtId="0" fontId="27" fillId="0" borderId="30" xfId="0" applyNumberFormat="1" applyFont="1" applyFill="1" applyBorder="1" applyAlignment="1">
      <alignment horizontal="center" vertical="center" wrapText="1"/>
    </xf>
    <xf numFmtId="0" fontId="28" fillId="0" borderId="40" xfId="0" applyNumberFormat="1" applyFont="1" applyFill="1" applyBorder="1" applyAlignment="1">
      <alignment horizontal="center" vertical="center" wrapText="1"/>
    </xf>
    <xf numFmtId="0" fontId="28" fillId="0" borderId="27" xfId="0" applyNumberFormat="1" applyFont="1" applyFill="1" applyBorder="1" applyAlignment="1">
      <alignment horizontal="center" vertical="center" wrapText="1"/>
    </xf>
    <xf numFmtId="0" fontId="28" fillId="0" borderId="24" xfId="0" applyNumberFormat="1" applyFont="1" applyFill="1" applyBorder="1" applyAlignment="1">
      <alignment horizontal="center" vertical="center" wrapText="1"/>
    </xf>
    <xf numFmtId="0" fontId="28" fillId="0" borderId="1" xfId="0" applyNumberFormat="1" applyFont="1" applyFill="1" applyBorder="1" applyAlignment="1">
      <alignment horizontal="center" vertical="center" wrapText="1"/>
    </xf>
    <xf numFmtId="0" fontId="28" fillId="0" borderId="35" xfId="0" applyNumberFormat="1" applyFont="1" applyFill="1" applyBorder="1" applyAlignment="1">
      <alignment horizontal="center" vertical="center" wrapText="1"/>
    </xf>
    <xf numFmtId="0" fontId="28" fillId="0" borderId="37" xfId="0" applyNumberFormat="1" applyFont="1" applyFill="1" applyBorder="1" applyAlignment="1">
      <alignment horizontal="center" vertical="center" wrapText="1"/>
    </xf>
    <xf numFmtId="0" fontId="28" fillId="0" borderId="35" xfId="0" applyNumberFormat="1" applyFont="1" applyFill="1" applyBorder="1" applyAlignment="1">
      <alignment horizontal="center" wrapText="1"/>
    </xf>
    <xf numFmtId="0" fontId="28" fillId="0" borderId="37" xfId="0" applyNumberFormat="1" applyFont="1" applyFill="1" applyBorder="1" applyAlignment="1">
      <alignment horizontal="center" wrapText="1"/>
    </xf>
    <xf numFmtId="187" fontId="9" fillId="0" borderId="2" xfId="16" applyNumberFormat="1" applyFont="1" applyFill="1" applyBorder="1" applyAlignment="1">
      <alignment horizontal="right" vertical="center" wrapText="1"/>
    </xf>
    <xf numFmtId="187" fontId="9" fillId="0" borderId="47" xfId="16" applyNumberFormat="1" applyFont="1" applyFill="1" applyBorder="1" applyAlignment="1">
      <alignment horizontal="right" vertical="center" wrapText="1"/>
    </xf>
    <xf numFmtId="187" fontId="22" fillId="0" borderId="25" xfId="16" applyNumberFormat="1" applyFont="1" applyFill="1" applyBorder="1" applyAlignment="1">
      <alignment horizontal="right" vertical="center" wrapText="1"/>
    </xf>
    <xf numFmtId="187" fontId="22" fillId="0" borderId="48" xfId="16" applyNumberFormat="1" applyFont="1" applyFill="1" applyBorder="1" applyAlignment="1">
      <alignment horizontal="right" vertical="center" wrapText="1"/>
    </xf>
    <xf numFmtId="187" fontId="22" fillId="0" borderId="2" xfId="16" applyNumberFormat="1" applyFont="1" applyFill="1" applyBorder="1" applyAlignment="1">
      <alignment horizontal="right" vertical="center" wrapText="1"/>
    </xf>
    <xf numFmtId="187" fontId="22" fillId="0" borderId="47" xfId="16" applyNumberFormat="1" applyFont="1" applyFill="1" applyBorder="1" applyAlignment="1">
      <alignment horizontal="right" vertical="center" wrapText="1"/>
    </xf>
    <xf numFmtId="0" fontId="27" fillId="0" borderId="35" xfId="0" applyNumberFormat="1" applyFont="1" applyFill="1" applyBorder="1" applyAlignment="1">
      <alignment horizontal="center" wrapText="1"/>
    </xf>
    <xf numFmtId="0" fontId="27" fillId="0" borderId="37" xfId="0" applyNumberFormat="1" applyFont="1" applyFill="1" applyBorder="1" applyAlignment="1">
      <alignment horizontal="center" wrapText="1"/>
    </xf>
    <xf numFmtId="0" fontId="28" fillId="0" borderId="49" xfId="0" applyNumberFormat="1" applyFont="1" applyFill="1" applyBorder="1" applyAlignment="1">
      <alignment horizontal="center" vertical="center" wrapText="1"/>
    </xf>
    <xf numFmtId="38" fontId="22" fillId="0" borderId="2" xfId="16" applyFont="1" applyFill="1" applyBorder="1" applyAlignment="1">
      <alignment horizontal="right" vertical="center" wrapText="1"/>
    </xf>
    <xf numFmtId="38" fontId="9" fillId="0" borderId="2" xfId="16" applyFont="1" applyFill="1" applyBorder="1" applyAlignment="1">
      <alignment horizontal="right" vertical="center" wrapText="1"/>
    </xf>
    <xf numFmtId="187" fontId="9" fillId="0" borderId="15" xfId="16" applyNumberFormat="1" applyFont="1" applyFill="1" applyBorder="1" applyAlignment="1">
      <alignment horizontal="right" vertical="center" wrapText="1"/>
    </xf>
    <xf numFmtId="187" fontId="9" fillId="0" borderId="50" xfId="16" applyNumberFormat="1" applyFont="1" applyFill="1" applyBorder="1" applyAlignment="1">
      <alignment horizontal="right" vertical="center" wrapText="1"/>
    </xf>
    <xf numFmtId="0" fontId="29" fillId="0" borderId="35" xfId="0" applyFont="1" applyFill="1" applyBorder="1" applyAlignment="1">
      <alignment horizontal="center" wrapText="1"/>
    </xf>
    <xf numFmtId="0" fontId="29" fillId="0" borderId="36" xfId="0" applyFont="1" applyFill="1" applyBorder="1" applyAlignment="1">
      <alignment horizontal="center" wrapText="1"/>
    </xf>
    <xf numFmtId="0" fontId="29" fillId="0" borderId="37" xfId="0" applyFont="1" applyFill="1" applyBorder="1" applyAlignment="1">
      <alignment horizontal="center" wrapText="1"/>
    </xf>
    <xf numFmtId="38" fontId="33" fillId="0" borderId="2" xfId="16" applyFont="1" applyFill="1" applyBorder="1" applyAlignment="1">
      <alignment horizontal="right" vertical="center" wrapText="1"/>
    </xf>
    <xf numFmtId="38" fontId="39" fillId="0" borderId="15" xfId="16" applyFont="1" applyFill="1" applyBorder="1" applyAlignment="1">
      <alignment horizontal="right" vertical="center" wrapText="1"/>
    </xf>
    <xf numFmtId="38" fontId="40" fillId="0" borderId="15" xfId="16" applyFont="1" applyFill="1" applyBorder="1" applyAlignment="1">
      <alignment horizontal="right" vertical="center" wrapText="1"/>
    </xf>
    <xf numFmtId="38" fontId="40" fillId="0" borderId="50" xfId="16" applyFont="1" applyFill="1" applyBorder="1" applyAlignment="1">
      <alignment horizontal="right" vertical="center" wrapText="1"/>
    </xf>
    <xf numFmtId="38" fontId="38" fillId="0" borderId="28" xfId="16" applyFont="1" applyFill="1" applyBorder="1" applyAlignment="1">
      <alignment horizontal="right" vertical="center" wrapText="1"/>
    </xf>
    <xf numFmtId="38" fontId="38" fillId="0" borderId="5" xfId="16" applyFont="1" applyFill="1" applyBorder="1" applyAlignment="1">
      <alignment horizontal="right" vertical="center" wrapText="1"/>
    </xf>
    <xf numFmtId="38" fontId="40" fillId="0" borderId="47" xfId="16" applyFont="1" applyFill="1" applyBorder="1" applyAlignment="1">
      <alignment horizontal="right" vertical="center" wrapText="1"/>
    </xf>
    <xf numFmtId="0" fontId="22" fillId="0" borderId="20" xfId="0" applyNumberFormat="1" applyFont="1" applyFill="1" applyBorder="1" applyAlignment="1">
      <alignment horizontal="distributed" vertical="center" wrapText="1"/>
    </xf>
    <xf numFmtId="0" fontId="33" fillId="0" borderId="20" xfId="0" applyFont="1" applyFill="1" applyBorder="1" applyAlignment="1">
      <alignment horizontal="distributed" vertical="center" wrapText="1"/>
    </xf>
    <xf numFmtId="0" fontId="9" fillId="0" borderId="20" xfId="0" applyNumberFormat="1" applyFont="1" applyFill="1" applyBorder="1" applyAlignment="1">
      <alignment horizontal="center" vertical="center" wrapText="1"/>
    </xf>
    <xf numFmtId="0" fontId="37" fillId="0" borderId="20" xfId="0" applyFont="1" applyFill="1" applyBorder="1" applyAlignment="1">
      <alignment horizontal="center" vertical="center" wrapText="1"/>
    </xf>
    <xf numFmtId="0" fontId="37" fillId="0" borderId="51" xfId="0" applyFont="1" applyFill="1" applyBorder="1" applyAlignment="1">
      <alignment horizontal="center" vertical="center" wrapText="1"/>
    </xf>
    <xf numFmtId="0" fontId="22" fillId="0" borderId="52" xfId="0" applyNumberFormat="1" applyFont="1" applyFill="1" applyBorder="1" applyAlignment="1">
      <alignment horizontal="center" vertical="center" wrapText="1"/>
    </xf>
    <xf numFmtId="0" fontId="22" fillId="0" borderId="53" xfId="0" applyNumberFormat="1" applyFont="1" applyFill="1" applyBorder="1" applyAlignment="1">
      <alignment horizontal="center" vertical="center" wrapText="1"/>
    </xf>
    <xf numFmtId="0" fontId="22" fillId="0" borderId="54" xfId="0" applyNumberFormat="1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left" vertical="center"/>
    </xf>
    <xf numFmtId="0" fontId="25" fillId="0" borderId="30" xfId="0" applyNumberFormat="1" applyFont="1" applyFill="1" applyBorder="1" applyAlignment="1">
      <alignment horizontal="center" vertical="distributed" wrapText="1"/>
    </xf>
    <xf numFmtId="38" fontId="22" fillId="0" borderId="25" xfId="16" applyFont="1" applyFill="1" applyBorder="1" applyAlignment="1">
      <alignment vertical="center" wrapText="1"/>
    </xf>
    <xf numFmtId="38" fontId="22" fillId="0" borderId="5" xfId="16" applyFont="1" applyFill="1" applyBorder="1" applyAlignment="1">
      <alignment vertical="center" wrapText="1"/>
    </xf>
    <xf numFmtId="191" fontId="9" fillId="0" borderId="25" xfId="16" applyNumberFormat="1" applyFont="1" applyFill="1" applyBorder="1" applyAlignment="1">
      <alignment horizontal="right" vertical="center" wrapText="1"/>
    </xf>
    <xf numFmtId="191" fontId="9" fillId="0" borderId="5" xfId="16" applyNumberFormat="1" applyFont="1" applyFill="1" applyBorder="1" applyAlignment="1">
      <alignment horizontal="right" vertical="center" wrapText="1"/>
    </xf>
    <xf numFmtId="38" fontId="22" fillId="0" borderId="55" xfId="16" applyFont="1" applyFill="1" applyBorder="1" applyAlignment="1">
      <alignment vertical="center" wrapText="1"/>
    </xf>
    <xf numFmtId="38" fontId="22" fillId="0" borderId="56" xfId="16" applyFont="1" applyFill="1" applyBorder="1" applyAlignment="1">
      <alignment vertical="center" wrapText="1"/>
    </xf>
    <xf numFmtId="38" fontId="9" fillId="0" borderId="21" xfId="16" applyFont="1" applyFill="1" applyBorder="1" applyAlignment="1">
      <alignment vertical="center" wrapText="1"/>
    </xf>
    <xf numFmtId="38" fontId="9" fillId="0" borderId="12" xfId="16" applyFont="1" applyFill="1" applyBorder="1" applyAlignment="1">
      <alignment vertical="center" wrapText="1"/>
    </xf>
    <xf numFmtId="38" fontId="9" fillId="0" borderId="25" xfId="16" applyFont="1" applyFill="1" applyBorder="1" applyAlignment="1">
      <alignment vertical="center" wrapText="1"/>
    </xf>
    <xf numFmtId="38" fontId="9" fillId="0" borderId="5" xfId="16" applyFont="1" applyFill="1" applyBorder="1" applyAlignment="1">
      <alignment vertical="center" wrapText="1"/>
    </xf>
    <xf numFmtId="0" fontId="28" fillId="0" borderId="30" xfId="0" applyNumberFormat="1" applyFont="1" applyFill="1" applyBorder="1" applyAlignment="1">
      <alignment horizontal="center" vertical="center" wrapText="1"/>
    </xf>
    <xf numFmtId="38" fontId="22" fillId="0" borderId="2" xfId="16" applyFont="1" applyFill="1" applyBorder="1" applyAlignment="1">
      <alignment vertical="center" shrinkToFit="1"/>
    </xf>
    <xf numFmtId="191" fontId="5" fillId="0" borderId="25" xfId="16" applyNumberFormat="1" applyFont="1" applyFill="1" applyBorder="1" applyAlignment="1">
      <alignment horizontal="right" vertical="center" wrapText="1" shrinkToFit="1"/>
    </xf>
    <xf numFmtId="191" fontId="5" fillId="0" borderId="5" xfId="16" applyNumberFormat="1" applyFont="1" applyFill="1" applyBorder="1" applyAlignment="1">
      <alignment horizontal="right" vertical="center" wrapText="1" shrinkToFit="1"/>
    </xf>
    <xf numFmtId="38" fontId="22" fillId="0" borderId="14" xfId="16" applyFont="1" applyFill="1" applyBorder="1" applyAlignment="1">
      <alignment vertical="center" shrinkToFit="1"/>
    </xf>
    <xf numFmtId="38" fontId="9" fillId="0" borderId="2" xfId="16" applyFont="1" applyFill="1" applyBorder="1" applyAlignment="1">
      <alignment vertical="center" shrinkToFit="1"/>
    </xf>
    <xf numFmtId="38" fontId="9" fillId="0" borderId="15" xfId="16" applyFont="1" applyFill="1" applyBorder="1" applyAlignment="1">
      <alignment vertical="center" shrinkToFit="1"/>
    </xf>
    <xf numFmtId="38" fontId="22" fillId="0" borderId="25" xfId="16" applyFont="1" applyFill="1" applyBorder="1" applyAlignment="1">
      <alignment horizontal="right" vertical="center" shrinkToFit="1"/>
    </xf>
    <xf numFmtId="38" fontId="22" fillId="0" borderId="5" xfId="16" applyFont="1" applyFill="1" applyBorder="1" applyAlignment="1">
      <alignment horizontal="right" vertical="center" shrinkToFit="1"/>
    </xf>
    <xf numFmtId="38" fontId="22" fillId="0" borderId="14" xfId="16" applyFont="1" applyFill="1" applyBorder="1" applyAlignment="1">
      <alignment horizontal="right" vertical="center" wrapText="1"/>
    </xf>
    <xf numFmtId="38" fontId="22" fillId="0" borderId="25" xfId="16" applyFont="1" applyFill="1" applyBorder="1" applyAlignment="1">
      <alignment horizontal="right" vertical="center" wrapText="1"/>
    </xf>
    <xf numFmtId="38" fontId="22" fillId="0" borderId="5" xfId="16" applyFont="1" applyFill="1" applyBorder="1" applyAlignment="1">
      <alignment horizontal="right" vertical="center" wrapText="1"/>
    </xf>
    <xf numFmtId="38" fontId="23" fillId="0" borderId="2" xfId="16" applyFont="1" applyFill="1" applyBorder="1" applyAlignment="1">
      <alignment horizontal="right" vertical="center" shrinkToFit="1"/>
    </xf>
    <xf numFmtId="0" fontId="29" fillId="0" borderId="3" xfId="0" applyFont="1" applyFill="1" applyBorder="1" applyAlignment="1">
      <alignment horizontal="center" vertical="top" wrapText="1"/>
    </xf>
    <xf numFmtId="0" fontId="29" fillId="0" borderId="25" xfId="0" applyFont="1" applyFill="1" applyBorder="1" applyAlignment="1">
      <alignment horizontal="center" vertical="center" wrapText="1"/>
    </xf>
    <xf numFmtId="0" fontId="29" fillId="0" borderId="5" xfId="0" applyFont="1" applyFill="1" applyBorder="1" applyAlignment="1">
      <alignment horizontal="center" vertical="center" wrapText="1"/>
    </xf>
    <xf numFmtId="0" fontId="28" fillId="0" borderId="44" xfId="0" applyNumberFormat="1" applyFont="1" applyFill="1" applyBorder="1" applyAlignment="1">
      <alignment horizontal="center" vertical="top" wrapText="1"/>
    </xf>
    <xf numFmtId="0" fontId="28" fillId="0" borderId="40" xfId="0" applyNumberFormat="1" applyFont="1" applyFill="1" applyBorder="1" applyAlignment="1">
      <alignment horizontal="center" vertical="top" wrapText="1"/>
    </xf>
    <xf numFmtId="0" fontId="27" fillId="0" borderId="44" xfId="0" applyNumberFormat="1" applyFont="1" applyFill="1" applyBorder="1" applyAlignment="1">
      <alignment horizontal="center" vertical="center" wrapText="1"/>
    </xf>
    <xf numFmtId="0" fontId="27" fillId="0" borderId="0" xfId="0" applyNumberFormat="1" applyFont="1" applyFill="1" applyBorder="1" applyAlignment="1">
      <alignment horizontal="center" vertical="center" wrapText="1"/>
    </xf>
    <xf numFmtId="0" fontId="27" fillId="0" borderId="27" xfId="0" applyNumberFormat="1" applyFont="1" applyFill="1" applyBorder="1" applyAlignment="1">
      <alignment horizontal="center" vertical="center" wrapText="1"/>
    </xf>
    <xf numFmtId="0" fontId="27" fillId="0" borderId="24" xfId="0" applyNumberFormat="1" applyFont="1" applyFill="1" applyBorder="1" applyAlignment="1">
      <alignment horizontal="center" vertical="center" wrapText="1"/>
    </xf>
    <xf numFmtId="38" fontId="22" fillId="0" borderId="14" xfId="16" applyFont="1" applyFill="1" applyBorder="1" applyAlignment="1">
      <alignment horizontal="center" vertical="center" shrinkToFit="1"/>
    </xf>
    <xf numFmtId="38" fontId="22" fillId="0" borderId="2" xfId="16" applyFont="1" applyFill="1" applyBorder="1" applyAlignment="1">
      <alignment horizontal="right" vertical="center" shrinkToFit="1"/>
    </xf>
    <xf numFmtId="38" fontId="9" fillId="0" borderId="2" xfId="16" applyFont="1" applyFill="1" applyBorder="1" applyAlignment="1">
      <alignment horizontal="right" vertical="center" shrinkToFit="1"/>
    </xf>
    <xf numFmtId="38" fontId="9" fillId="0" borderId="15" xfId="16" applyFont="1" applyFill="1" applyBorder="1" applyAlignment="1">
      <alignment horizontal="right" vertical="center" shrinkToFit="1"/>
    </xf>
    <xf numFmtId="191" fontId="12" fillId="0" borderId="25" xfId="16" applyNumberFormat="1" applyFont="1" applyFill="1" applyBorder="1" applyAlignment="1">
      <alignment horizontal="right" vertical="center" wrapText="1" shrinkToFit="1"/>
    </xf>
    <xf numFmtId="191" fontId="12" fillId="0" borderId="5" xfId="16" applyNumberFormat="1" applyFont="1" applyFill="1" applyBorder="1" applyAlignment="1">
      <alignment horizontal="right" vertical="center" wrapText="1" shrinkToFit="1"/>
    </xf>
    <xf numFmtId="38" fontId="33" fillId="0" borderId="14" xfId="16" applyFont="1" applyFill="1" applyBorder="1" applyAlignment="1">
      <alignment horizontal="center" vertical="center" shrinkToFit="1"/>
    </xf>
    <xf numFmtId="38" fontId="22" fillId="0" borderId="14" xfId="16" applyFont="1" applyFill="1" applyBorder="1" applyAlignment="1">
      <alignment horizontal="right" vertical="center" shrinkToFit="1"/>
    </xf>
    <xf numFmtId="38" fontId="9" fillId="0" borderId="2" xfId="16" applyFont="1" applyFill="1" applyBorder="1" applyAlignment="1">
      <alignment horizontal="center" vertical="center" shrinkToFit="1"/>
    </xf>
    <xf numFmtId="38" fontId="22" fillId="0" borderId="2" xfId="16" applyFont="1" applyFill="1" applyBorder="1" applyAlignment="1">
      <alignment horizontal="center" vertical="center" shrinkToFit="1"/>
    </xf>
    <xf numFmtId="38" fontId="5" fillId="0" borderId="25" xfId="16" applyFont="1" applyFill="1" applyBorder="1" applyAlignment="1">
      <alignment horizontal="right" vertical="center" wrapText="1" shrinkToFit="1"/>
    </xf>
    <xf numFmtId="38" fontId="5" fillId="0" borderId="5" xfId="16" applyFont="1" applyFill="1" applyBorder="1" applyAlignment="1">
      <alignment horizontal="right" vertical="center" wrapText="1" shrinkToFit="1"/>
    </xf>
    <xf numFmtId="38" fontId="9" fillId="0" borderId="21" xfId="16" applyFont="1" applyFill="1" applyBorder="1" applyAlignment="1">
      <alignment horizontal="right" vertical="center" wrapText="1" shrinkToFit="1"/>
    </xf>
    <xf numFmtId="38" fontId="9" fillId="0" borderId="12" xfId="16" applyFont="1" applyFill="1" applyBorder="1" applyAlignment="1">
      <alignment horizontal="right" vertical="center" wrapText="1" shrinkToFit="1"/>
    </xf>
    <xf numFmtId="38" fontId="37" fillId="0" borderId="2" xfId="16" applyFont="1" applyFill="1" applyBorder="1" applyAlignment="1">
      <alignment horizontal="right" vertical="center" wrapText="1"/>
    </xf>
    <xf numFmtId="38" fontId="9" fillId="0" borderId="15" xfId="16" applyFont="1" applyFill="1" applyBorder="1" applyAlignment="1">
      <alignment horizontal="right" vertical="center" wrapText="1"/>
    </xf>
    <xf numFmtId="38" fontId="38" fillId="0" borderId="26" xfId="16" applyFont="1" applyFill="1" applyBorder="1" applyAlignment="1">
      <alignment horizontal="right" vertical="center" wrapText="1"/>
    </xf>
    <xf numFmtId="38" fontId="38" fillId="0" borderId="12" xfId="16" applyFont="1" applyFill="1" applyBorder="1" applyAlignment="1">
      <alignment horizontal="right" vertical="center" wrapText="1"/>
    </xf>
    <xf numFmtId="38" fontId="12" fillId="0" borderId="25" xfId="16" applyFont="1" applyFill="1" applyBorder="1" applyAlignment="1">
      <alignment horizontal="right" vertical="center" wrapText="1"/>
    </xf>
    <xf numFmtId="38" fontId="12" fillId="0" borderId="5" xfId="16" applyFont="1" applyFill="1" applyBorder="1" applyAlignment="1">
      <alignment horizontal="right" vertical="center" wrapText="1"/>
    </xf>
    <xf numFmtId="38" fontId="37" fillId="0" borderId="15" xfId="16" applyFont="1" applyFill="1" applyBorder="1" applyAlignment="1">
      <alignment horizontal="right" vertical="center" wrapText="1"/>
    </xf>
    <xf numFmtId="38" fontId="34" fillId="0" borderId="2" xfId="16" applyFont="1" applyFill="1" applyBorder="1" applyAlignment="1">
      <alignment horizontal="right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FFFF"/>
      <rgbColor rgb="00000000"/>
      <rgbColor rgb="007C7C7C"/>
      <rgbColor rgb="00000000"/>
      <rgbColor rgb="007D7D7D"/>
      <rgbColor rgb="007B7B7B"/>
      <rgbColor rgb="007E7E7E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200025</xdr:colOff>
      <xdr:row>42</xdr:row>
      <xdr:rowOff>0</xdr:rowOff>
    </xdr:from>
    <xdr:to>
      <xdr:col>12</xdr:col>
      <xdr:colOff>238125</xdr:colOff>
      <xdr:row>42</xdr:row>
      <xdr:rowOff>0</xdr:rowOff>
    </xdr:to>
    <xdr:sp>
      <xdr:nvSpPr>
        <xdr:cNvPr id="1" name="TextBox 3"/>
        <xdr:cNvSpPr txBox="1">
          <a:spLocks noChangeArrowheads="1"/>
        </xdr:cNvSpPr>
      </xdr:nvSpPr>
      <xdr:spPr>
        <a:xfrm>
          <a:off x="7877175" y="31280100"/>
          <a:ext cx="847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ぺ)－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200025</xdr:colOff>
      <xdr:row>43</xdr:row>
      <xdr:rowOff>0</xdr:rowOff>
    </xdr:from>
    <xdr:to>
      <xdr:col>7</xdr:col>
      <xdr:colOff>238125</xdr:colOff>
      <xdr:row>43</xdr:row>
      <xdr:rowOff>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2962275" y="32337375"/>
          <a:ext cx="1304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ぺ)－</a:t>
          </a:r>
        </a:p>
      </xdr:txBody>
    </xdr:sp>
    <xdr:clientData/>
  </xdr:twoCellAnchor>
  <xdr:twoCellAnchor>
    <xdr:from>
      <xdr:col>1</xdr:col>
      <xdr:colOff>209550</xdr:colOff>
      <xdr:row>6</xdr:row>
      <xdr:rowOff>171450</xdr:rowOff>
    </xdr:from>
    <xdr:to>
      <xdr:col>1</xdr:col>
      <xdr:colOff>590550</xdr:colOff>
      <xdr:row>8</xdr:row>
      <xdr:rowOff>2171700</xdr:rowOff>
    </xdr:to>
    <xdr:sp>
      <xdr:nvSpPr>
        <xdr:cNvPr id="2" name="Rectangle 5"/>
        <xdr:cNvSpPr>
          <a:spLocks/>
        </xdr:cNvSpPr>
      </xdr:nvSpPr>
      <xdr:spPr>
        <a:xfrm>
          <a:off x="657225" y="2257425"/>
          <a:ext cx="381000" cy="3257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latin typeface="ＭＳ Ｐゴシック"/>
              <a:ea typeface="ＭＳ Ｐゴシック"/>
              <a:cs typeface="ＭＳ Ｐゴシック"/>
            </a:rPr>
            <a:t>既還付請求利子割額が過大</a:t>
          </a:r>
        </a:p>
      </xdr:txBody>
    </xdr:sp>
    <xdr:clientData/>
  </xdr:twoCellAnchor>
  <xdr:twoCellAnchor>
    <xdr:from>
      <xdr:col>0</xdr:col>
      <xdr:colOff>152400</xdr:colOff>
      <xdr:row>6</xdr:row>
      <xdr:rowOff>171450</xdr:rowOff>
    </xdr:from>
    <xdr:to>
      <xdr:col>1</xdr:col>
      <xdr:colOff>85725</xdr:colOff>
      <xdr:row>8</xdr:row>
      <xdr:rowOff>2171700</xdr:rowOff>
    </xdr:to>
    <xdr:sp>
      <xdr:nvSpPr>
        <xdr:cNvPr id="3" name="Rectangle 6"/>
        <xdr:cNvSpPr>
          <a:spLocks/>
        </xdr:cNvSpPr>
      </xdr:nvSpPr>
      <xdr:spPr>
        <a:xfrm>
          <a:off x="152400" y="2257425"/>
          <a:ext cx="381000" cy="3257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latin typeface="ＭＳ Ｐゴシック"/>
              <a:ea typeface="ＭＳ Ｐゴシック"/>
              <a:cs typeface="ＭＳ Ｐゴシック"/>
            </a:rPr>
            <a:t>である場合の納付額</a:t>
          </a:r>
        </a:p>
      </xdr:txBody>
    </xdr:sp>
    <xdr:clientData/>
  </xdr:twoCellAnchor>
  <xdr:twoCellAnchor>
    <xdr:from>
      <xdr:col>2</xdr:col>
      <xdr:colOff>142875</xdr:colOff>
      <xdr:row>6</xdr:row>
      <xdr:rowOff>171450</xdr:rowOff>
    </xdr:from>
    <xdr:to>
      <xdr:col>3</xdr:col>
      <xdr:colOff>142875</xdr:colOff>
      <xdr:row>8</xdr:row>
      <xdr:rowOff>2171700</xdr:rowOff>
    </xdr:to>
    <xdr:sp>
      <xdr:nvSpPr>
        <xdr:cNvPr id="4" name="Rectangle 7"/>
        <xdr:cNvSpPr>
          <a:spLocks/>
        </xdr:cNvSpPr>
      </xdr:nvSpPr>
      <xdr:spPr>
        <a:xfrm>
          <a:off x="1295400" y="2257425"/>
          <a:ext cx="428625" cy="3257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/>
            <a:t>前年度に収入したもの</a:t>
          </a:r>
        </a:p>
      </xdr:txBody>
    </xdr:sp>
    <xdr:clientData/>
  </xdr:twoCellAnchor>
  <xdr:twoCellAnchor>
    <xdr:from>
      <xdr:col>3</xdr:col>
      <xdr:colOff>171450</xdr:colOff>
      <xdr:row>6</xdr:row>
      <xdr:rowOff>171450</xdr:rowOff>
    </xdr:from>
    <xdr:to>
      <xdr:col>3</xdr:col>
      <xdr:colOff>600075</xdr:colOff>
      <xdr:row>8</xdr:row>
      <xdr:rowOff>2171700</xdr:rowOff>
    </xdr:to>
    <xdr:sp>
      <xdr:nvSpPr>
        <xdr:cNvPr id="5" name="Rectangle 8"/>
        <xdr:cNvSpPr>
          <a:spLocks/>
        </xdr:cNvSpPr>
      </xdr:nvSpPr>
      <xdr:spPr>
        <a:xfrm>
          <a:off x="1752600" y="2257425"/>
          <a:ext cx="428625" cy="3257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/>
            <a:t>中間納付額の歳出還付額</a:t>
          </a:r>
        </a:p>
      </xdr:txBody>
    </xdr:sp>
    <xdr:clientData/>
  </xdr:twoCellAnchor>
  <xdr:twoCellAnchor>
    <xdr:from>
      <xdr:col>5</xdr:col>
      <xdr:colOff>361950</xdr:colOff>
      <xdr:row>6</xdr:row>
      <xdr:rowOff>152400</xdr:rowOff>
    </xdr:from>
    <xdr:to>
      <xdr:col>5</xdr:col>
      <xdr:colOff>790575</xdr:colOff>
      <xdr:row>8</xdr:row>
      <xdr:rowOff>828675</xdr:rowOff>
    </xdr:to>
    <xdr:sp>
      <xdr:nvSpPr>
        <xdr:cNvPr id="6" name="Rectangle 9"/>
        <xdr:cNvSpPr>
          <a:spLocks/>
        </xdr:cNvSpPr>
      </xdr:nvSpPr>
      <xdr:spPr>
        <a:xfrm>
          <a:off x="3124200" y="2238375"/>
          <a:ext cx="428625" cy="1933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0" i="0" u="none" baseline="0"/>
            <a:t>現事業年度分</a:t>
          </a:r>
        </a:p>
      </xdr:txBody>
    </xdr:sp>
    <xdr:clientData/>
  </xdr:twoCellAnchor>
  <xdr:twoCellAnchor>
    <xdr:from>
      <xdr:col>4</xdr:col>
      <xdr:colOff>238125</xdr:colOff>
      <xdr:row>6</xdr:row>
      <xdr:rowOff>171450</xdr:rowOff>
    </xdr:from>
    <xdr:to>
      <xdr:col>5</xdr:col>
      <xdr:colOff>228600</xdr:colOff>
      <xdr:row>8</xdr:row>
      <xdr:rowOff>762000</xdr:rowOff>
    </xdr:to>
    <xdr:sp>
      <xdr:nvSpPr>
        <xdr:cNvPr id="7" name="Rectangle 10"/>
        <xdr:cNvSpPr>
          <a:spLocks/>
        </xdr:cNvSpPr>
      </xdr:nvSpPr>
      <xdr:spPr>
        <a:xfrm>
          <a:off x="2533650" y="2257425"/>
          <a:ext cx="457200" cy="1847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0" i="0" u="none" baseline="0"/>
            <a:t>調　
定
額</a:t>
          </a:r>
        </a:p>
      </xdr:txBody>
    </xdr:sp>
    <xdr:clientData/>
  </xdr:twoCellAnchor>
  <xdr:twoCellAnchor>
    <xdr:from>
      <xdr:col>4</xdr:col>
      <xdr:colOff>142875</xdr:colOff>
      <xdr:row>8</xdr:row>
      <xdr:rowOff>885825</xdr:rowOff>
    </xdr:from>
    <xdr:to>
      <xdr:col>5</xdr:col>
      <xdr:colOff>762000</xdr:colOff>
      <xdr:row>8</xdr:row>
      <xdr:rowOff>2200275</xdr:rowOff>
    </xdr:to>
    <xdr:sp>
      <xdr:nvSpPr>
        <xdr:cNvPr id="8" name="Rectangle 11"/>
        <xdr:cNvSpPr>
          <a:spLocks/>
        </xdr:cNvSpPr>
      </xdr:nvSpPr>
      <xdr:spPr>
        <a:xfrm>
          <a:off x="2438400" y="4229100"/>
          <a:ext cx="1085850" cy="1314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0" i="0" u="none" baseline="0"/>
            <a:t>①+②-③+④+⑤+⑥+⑦</a:t>
          </a:r>
        </a:p>
      </xdr:txBody>
    </xdr:sp>
    <xdr:clientData/>
  </xdr:twoCellAnchor>
  <xdr:twoCellAnchor>
    <xdr:from>
      <xdr:col>4</xdr:col>
      <xdr:colOff>66675</xdr:colOff>
      <xdr:row>8</xdr:row>
      <xdr:rowOff>914400</xdr:rowOff>
    </xdr:from>
    <xdr:to>
      <xdr:col>4</xdr:col>
      <xdr:colOff>228600</xdr:colOff>
      <xdr:row>8</xdr:row>
      <xdr:rowOff>2324100</xdr:rowOff>
    </xdr:to>
    <xdr:sp>
      <xdr:nvSpPr>
        <xdr:cNvPr id="9" name="AutoShape 13"/>
        <xdr:cNvSpPr>
          <a:spLocks/>
        </xdr:cNvSpPr>
      </xdr:nvSpPr>
      <xdr:spPr>
        <a:xfrm>
          <a:off x="2362200" y="4257675"/>
          <a:ext cx="161925" cy="140970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714375</xdr:colOff>
      <xdr:row>8</xdr:row>
      <xdr:rowOff>971550</xdr:rowOff>
    </xdr:from>
    <xdr:to>
      <xdr:col>5</xdr:col>
      <xdr:colOff>800100</xdr:colOff>
      <xdr:row>8</xdr:row>
      <xdr:rowOff>2333625</xdr:rowOff>
    </xdr:to>
    <xdr:sp>
      <xdr:nvSpPr>
        <xdr:cNvPr id="10" name="AutoShape 14"/>
        <xdr:cNvSpPr>
          <a:spLocks/>
        </xdr:cNvSpPr>
      </xdr:nvSpPr>
      <xdr:spPr>
        <a:xfrm>
          <a:off x="3476625" y="4314825"/>
          <a:ext cx="85725" cy="136207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238125</xdr:colOff>
      <xdr:row>6</xdr:row>
      <xdr:rowOff>190500</xdr:rowOff>
    </xdr:from>
    <xdr:to>
      <xdr:col>7</xdr:col>
      <xdr:colOff>666750</xdr:colOff>
      <xdr:row>8</xdr:row>
      <xdr:rowOff>1009650</xdr:rowOff>
    </xdr:to>
    <xdr:sp>
      <xdr:nvSpPr>
        <xdr:cNvPr id="11" name="Rectangle 15"/>
        <xdr:cNvSpPr>
          <a:spLocks/>
        </xdr:cNvSpPr>
      </xdr:nvSpPr>
      <xdr:spPr>
        <a:xfrm>
          <a:off x="4267200" y="2276475"/>
          <a:ext cx="428625" cy="2076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0" i="0" u="none" baseline="0"/>
            <a:t>過事業年度分</a:t>
          </a:r>
        </a:p>
      </xdr:txBody>
    </xdr:sp>
    <xdr:clientData/>
  </xdr:twoCellAnchor>
  <xdr:twoCellAnchor>
    <xdr:from>
      <xdr:col>6</xdr:col>
      <xdr:colOff>104775</xdr:colOff>
      <xdr:row>6</xdr:row>
      <xdr:rowOff>171450</xdr:rowOff>
    </xdr:from>
    <xdr:to>
      <xdr:col>7</xdr:col>
      <xdr:colOff>219075</xdr:colOff>
      <xdr:row>8</xdr:row>
      <xdr:rowOff>571500</xdr:rowOff>
    </xdr:to>
    <xdr:sp>
      <xdr:nvSpPr>
        <xdr:cNvPr id="12" name="Rectangle 16"/>
        <xdr:cNvSpPr>
          <a:spLocks/>
        </xdr:cNvSpPr>
      </xdr:nvSpPr>
      <xdr:spPr>
        <a:xfrm>
          <a:off x="3790950" y="2257425"/>
          <a:ext cx="457200" cy="1657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0" i="0" u="none" baseline="0"/>
            <a:t>調
定
額</a:t>
          </a:r>
        </a:p>
      </xdr:txBody>
    </xdr:sp>
    <xdr:clientData/>
  </xdr:twoCellAnchor>
  <xdr:twoCellAnchor>
    <xdr:from>
      <xdr:col>9</xdr:col>
      <xdr:colOff>123825</xdr:colOff>
      <xdr:row>6</xdr:row>
      <xdr:rowOff>171450</xdr:rowOff>
    </xdr:from>
    <xdr:to>
      <xdr:col>9</xdr:col>
      <xdr:colOff>581025</xdr:colOff>
      <xdr:row>8</xdr:row>
      <xdr:rowOff>571500</xdr:rowOff>
    </xdr:to>
    <xdr:sp>
      <xdr:nvSpPr>
        <xdr:cNvPr id="13" name="Rectangle 17"/>
        <xdr:cNvSpPr>
          <a:spLocks/>
        </xdr:cNvSpPr>
      </xdr:nvSpPr>
      <xdr:spPr>
        <a:xfrm>
          <a:off x="5057775" y="2257425"/>
          <a:ext cx="457200" cy="1657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0" i="0" u="none" baseline="0"/>
            <a:t>調
定
額</a:t>
          </a:r>
        </a:p>
      </xdr:txBody>
    </xdr:sp>
    <xdr:clientData/>
  </xdr:twoCellAnchor>
  <xdr:twoCellAnchor>
    <xdr:from>
      <xdr:col>9</xdr:col>
      <xdr:colOff>723900</xdr:colOff>
      <xdr:row>6</xdr:row>
      <xdr:rowOff>171450</xdr:rowOff>
    </xdr:from>
    <xdr:to>
      <xdr:col>9</xdr:col>
      <xdr:colOff>1162050</xdr:colOff>
      <xdr:row>8</xdr:row>
      <xdr:rowOff>428625</xdr:rowOff>
    </xdr:to>
    <xdr:sp>
      <xdr:nvSpPr>
        <xdr:cNvPr id="14" name="Rectangle 18"/>
        <xdr:cNvSpPr>
          <a:spLocks/>
        </xdr:cNvSpPr>
      </xdr:nvSpPr>
      <xdr:spPr>
        <a:xfrm>
          <a:off x="5657850" y="2257425"/>
          <a:ext cx="438150" cy="1514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0" i="0" u="none" baseline="0"/>
            <a:t>法
人
税
割</a:t>
          </a:r>
        </a:p>
      </xdr:txBody>
    </xdr:sp>
    <xdr:clientData/>
  </xdr:twoCellAnchor>
  <xdr:twoCellAnchor>
    <xdr:from>
      <xdr:col>9</xdr:col>
      <xdr:colOff>142875</xdr:colOff>
      <xdr:row>8</xdr:row>
      <xdr:rowOff>1285875</xdr:rowOff>
    </xdr:from>
    <xdr:to>
      <xdr:col>9</xdr:col>
      <xdr:colOff>1047750</xdr:colOff>
      <xdr:row>8</xdr:row>
      <xdr:rowOff>1647825</xdr:rowOff>
    </xdr:to>
    <xdr:sp>
      <xdr:nvSpPr>
        <xdr:cNvPr id="15" name="Rectangle 19"/>
        <xdr:cNvSpPr>
          <a:spLocks/>
        </xdr:cNvSpPr>
      </xdr:nvSpPr>
      <xdr:spPr>
        <a:xfrm>
          <a:off x="5076825" y="4629150"/>
          <a:ext cx="904875" cy="361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0" i="0" u="none" baseline="0"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2000" b="0" i="0" u="none" baseline="0"/>
            <a:t>⑧+⑨</a:t>
          </a:r>
        </a:p>
      </xdr:txBody>
    </xdr:sp>
    <xdr:clientData/>
  </xdr:twoCellAnchor>
  <xdr:twoCellAnchor>
    <xdr:from>
      <xdr:col>15</xdr:col>
      <xdr:colOff>0</xdr:colOff>
      <xdr:row>8</xdr:row>
      <xdr:rowOff>171450</xdr:rowOff>
    </xdr:from>
    <xdr:to>
      <xdr:col>15</xdr:col>
      <xdr:colOff>381000</xdr:colOff>
      <xdr:row>8</xdr:row>
      <xdr:rowOff>2305050</xdr:rowOff>
    </xdr:to>
    <xdr:sp>
      <xdr:nvSpPr>
        <xdr:cNvPr id="16" name="Rectangle 21"/>
        <xdr:cNvSpPr>
          <a:spLocks/>
        </xdr:cNvSpPr>
      </xdr:nvSpPr>
      <xdr:spPr>
        <a:xfrm>
          <a:off x="9105900" y="3514725"/>
          <a:ext cx="381000" cy="2133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000" b="0" i="0" u="none" baseline="0"/>
            <a:t>うち超過課税</a:t>
          </a:r>
        </a:p>
      </xdr:txBody>
    </xdr:sp>
    <xdr:clientData/>
  </xdr:twoCellAnchor>
  <xdr:twoCellAnchor>
    <xdr:from>
      <xdr:col>14</xdr:col>
      <xdr:colOff>104775</xdr:colOff>
      <xdr:row>8</xdr:row>
      <xdr:rowOff>171450</xdr:rowOff>
    </xdr:from>
    <xdr:to>
      <xdr:col>15</xdr:col>
      <xdr:colOff>38100</xdr:colOff>
      <xdr:row>8</xdr:row>
      <xdr:rowOff>2219325</xdr:rowOff>
    </xdr:to>
    <xdr:sp>
      <xdr:nvSpPr>
        <xdr:cNvPr id="17" name="Rectangle 22"/>
        <xdr:cNvSpPr>
          <a:spLocks/>
        </xdr:cNvSpPr>
      </xdr:nvSpPr>
      <xdr:spPr>
        <a:xfrm>
          <a:off x="8753475" y="3514725"/>
          <a:ext cx="390525" cy="2047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000" b="0" i="0" u="none" baseline="0"/>
            <a:t>相
当
額</a:t>
          </a:r>
        </a:p>
      </xdr:txBody>
    </xdr:sp>
    <xdr:clientData/>
  </xdr:twoCellAnchor>
  <xdr:twoCellAnchor>
    <xdr:from>
      <xdr:col>16</xdr:col>
      <xdr:colOff>847725</xdr:colOff>
      <xdr:row>6</xdr:row>
      <xdr:rowOff>152400</xdr:rowOff>
    </xdr:from>
    <xdr:to>
      <xdr:col>16</xdr:col>
      <xdr:colOff>1276350</xdr:colOff>
      <xdr:row>8</xdr:row>
      <xdr:rowOff>971550</xdr:rowOff>
    </xdr:to>
    <xdr:sp>
      <xdr:nvSpPr>
        <xdr:cNvPr id="18" name="Rectangle 23"/>
        <xdr:cNvSpPr>
          <a:spLocks/>
        </xdr:cNvSpPr>
      </xdr:nvSpPr>
      <xdr:spPr>
        <a:xfrm>
          <a:off x="10496550" y="2238375"/>
          <a:ext cx="428625" cy="2076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0" i="0" u="none" baseline="0"/>
            <a:t>平成
21年度</a:t>
          </a:r>
        </a:p>
      </xdr:txBody>
    </xdr:sp>
    <xdr:clientData/>
  </xdr:twoCellAnchor>
  <xdr:twoCellAnchor>
    <xdr:from>
      <xdr:col>16</xdr:col>
      <xdr:colOff>209550</xdr:colOff>
      <xdr:row>6</xdr:row>
      <xdr:rowOff>142875</xdr:rowOff>
    </xdr:from>
    <xdr:to>
      <xdr:col>16</xdr:col>
      <xdr:colOff>666750</xdr:colOff>
      <xdr:row>8</xdr:row>
      <xdr:rowOff>542925</xdr:rowOff>
    </xdr:to>
    <xdr:sp>
      <xdr:nvSpPr>
        <xdr:cNvPr id="19" name="Rectangle 24"/>
        <xdr:cNvSpPr>
          <a:spLocks/>
        </xdr:cNvSpPr>
      </xdr:nvSpPr>
      <xdr:spPr>
        <a:xfrm>
          <a:off x="9858375" y="2228850"/>
          <a:ext cx="457200" cy="1657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0" i="0" u="none" baseline="0"/>
            <a:t>調
定
額</a:t>
          </a:r>
        </a:p>
      </xdr:txBody>
    </xdr:sp>
    <xdr:clientData/>
  </xdr:twoCellAnchor>
  <xdr:twoCellAnchor>
    <xdr:from>
      <xdr:col>9</xdr:col>
      <xdr:colOff>152400</xdr:colOff>
      <xdr:row>8</xdr:row>
      <xdr:rowOff>1285875</xdr:rowOff>
    </xdr:from>
    <xdr:to>
      <xdr:col>9</xdr:col>
      <xdr:colOff>228600</xdr:colOff>
      <xdr:row>8</xdr:row>
      <xdr:rowOff>1695450</xdr:rowOff>
    </xdr:to>
    <xdr:sp>
      <xdr:nvSpPr>
        <xdr:cNvPr id="20" name="AutoShape 25"/>
        <xdr:cNvSpPr>
          <a:spLocks/>
        </xdr:cNvSpPr>
      </xdr:nvSpPr>
      <xdr:spPr>
        <a:xfrm>
          <a:off x="5086350" y="4629150"/>
          <a:ext cx="76200" cy="4095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990600</xdr:colOff>
      <xdr:row>8</xdr:row>
      <xdr:rowOff>1285875</xdr:rowOff>
    </xdr:from>
    <xdr:to>
      <xdr:col>9</xdr:col>
      <xdr:colOff>1076325</xdr:colOff>
      <xdr:row>8</xdr:row>
      <xdr:rowOff>1676400</xdr:rowOff>
    </xdr:to>
    <xdr:sp>
      <xdr:nvSpPr>
        <xdr:cNvPr id="21" name="AutoShape 26"/>
        <xdr:cNvSpPr>
          <a:spLocks/>
        </xdr:cNvSpPr>
      </xdr:nvSpPr>
      <xdr:spPr>
        <a:xfrm>
          <a:off x="5924550" y="4629150"/>
          <a:ext cx="85725" cy="3905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276225</xdr:colOff>
      <xdr:row>8</xdr:row>
      <xdr:rowOff>1285875</xdr:rowOff>
    </xdr:from>
    <xdr:to>
      <xdr:col>16</xdr:col>
      <xdr:colOff>1181100</xdr:colOff>
      <xdr:row>8</xdr:row>
      <xdr:rowOff>1647825</xdr:rowOff>
    </xdr:to>
    <xdr:sp>
      <xdr:nvSpPr>
        <xdr:cNvPr id="22" name="Rectangle 27"/>
        <xdr:cNvSpPr>
          <a:spLocks/>
        </xdr:cNvSpPr>
      </xdr:nvSpPr>
      <xdr:spPr>
        <a:xfrm>
          <a:off x="9925050" y="4629150"/>
          <a:ext cx="904875" cy="361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0" i="0" u="none" baseline="0"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2000" b="0" i="0" u="none" baseline="0"/>
            <a:t>⑩+⑪</a:t>
          </a:r>
        </a:p>
      </xdr:txBody>
    </xdr:sp>
    <xdr:clientData/>
  </xdr:twoCellAnchor>
  <xdr:twoCellAnchor>
    <xdr:from>
      <xdr:col>16</xdr:col>
      <xdr:colOff>228600</xdr:colOff>
      <xdr:row>8</xdr:row>
      <xdr:rowOff>1266825</xdr:rowOff>
    </xdr:from>
    <xdr:to>
      <xdr:col>16</xdr:col>
      <xdr:colOff>304800</xdr:colOff>
      <xdr:row>8</xdr:row>
      <xdr:rowOff>1647825</xdr:rowOff>
    </xdr:to>
    <xdr:sp>
      <xdr:nvSpPr>
        <xdr:cNvPr id="23" name="AutoShape 28"/>
        <xdr:cNvSpPr>
          <a:spLocks/>
        </xdr:cNvSpPr>
      </xdr:nvSpPr>
      <xdr:spPr>
        <a:xfrm>
          <a:off x="9877425" y="4610100"/>
          <a:ext cx="76200" cy="38100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1152525</xdr:colOff>
      <xdr:row>8</xdr:row>
      <xdr:rowOff>1247775</xdr:rowOff>
    </xdr:from>
    <xdr:to>
      <xdr:col>16</xdr:col>
      <xdr:colOff>1228725</xdr:colOff>
      <xdr:row>8</xdr:row>
      <xdr:rowOff>1676400</xdr:rowOff>
    </xdr:to>
    <xdr:sp>
      <xdr:nvSpPr>
        <xdr:cNvPr id="24" name="AutoShape 29"/>
        <xdr:cNvSpPr>
          <a:spLocks/>
        </xdr:cNvSpPr>
      </xdr:nvSpPr>
      <xdr:spPr>
        <a:xfrm>
          <a:off x="10801350" y="4591050"/>
          <a:ext cx="76200" cy="4286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295275</xdr:colOff>
      <xdr:row>6</xdr:row>
      <xdr:rowOff>123825</xdr:rowOff>
    </xdr:from>
    <xdr:to>
      <xdr:col>18</xdr:col>
      <xdr:colOff>723900</xdr:colOff>
      <xdr:row>8</xdr:row>
      <xdr:rowOff>1647825</xdr:rowOff>
    </xdr:to>
    <xdr:sp>
      <xdr:nvSpPr>
        <xdr:cNvPr id="25" name="Rectangle 30"/>
        <xdr:cNvSpPr>
          <a:spLocks/>
        </xdr:cNvSpPr>
      </xdr:nvSpPr>
      <xdr:spPr>
        <a:xfrm>
          <a:off x="11649075" y="2209800"/>
          <a:ext cx="428625" cy="2781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800" b="0" i="0" u="none" baseline="0"/>
            <a:t>うち当該年度に均等割</a:t>
          </a:r>
        </a:p>
      </xdr:txBody>
    </xdr:sp>
    <xdr:clientData/>
  </xdr:twoCellAnchor>
  <xdr:twoCellAnchor>
    <xdr:from>
      <xdr:col>17</xdr:col>
      <xdr:colOff>123825</xdr:colOff>
      <xdr:row>6</xdr:row>
      <xdr:rowOff>123825</xdr:rowOff>
    </xdr:from>
    <xdr:to>
      <xdr:col>18</xdr:col>
      <xdr:colOff>285750</xdr:colOff>
      <xdr:row>8</xdr:row>
      <xdr:rowOff>1647825</xdr:rowOff>
    </xdr:to>
    <xdr:sp>
      <xdr:nvSpPr>
        <xdr:cNvPr id="26" name="Rectangle 31"/>
        <xdr:cNvSpPr>
          <a:spLocks/>
        </xdr:cNvSpPr>
      </xdr:nvSpPr>
      <xdr:spPr>
        <a:xfrm>
          <a:off x="11210925" y="2209800"/>
          <a:ext cx="428625" cy="2781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800" b="0" i="0" u="none" baseline="0"/>
            <a:t>に充当した利子割額</a:t>
          </a:r>
        </a:p>
      </xdr:txBody>
    </xdr:sp>
    <xdr:clientData/>
  </xdr:twoCellAnchor>
  <xdr:twoCellAnchor>
    <xdr:from>
      <xdr:col>20</xdr:col>
      <xdr:colOff>142875</xdr:colOff>
      <xdr:row>6</xdr:row>
      <xdr:rowOff>171450</xdr:rowOff>
    </xdr:from>
    <xdr:to>
      <xdr:col>20</xdr:col>
      <xdr:colOff>571500</xdr:colOff>
      <xdr:row>8</xdr:row>
      <xdr:rowOff>1647825</xdr:rowOff>
    </xdr:to>
    <xdr:sp>
      <xdr:nvSpPr>
        <xdr:cNvPr id="27" name="Rectangle 32"/>
        <xdr:cNvSpPr>
          <a:spLocks/>
        </xdr:cNvSpPr>
      </xdr:nvSpPr>
      <xdr:spPr>
        <a:xfrm>
          <a:off x="12620625" y="2257425"/>
          <a:ext cx="428625" cy="2733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200" b="0" i="0" u="none" baseline="0"/>
            <a:t>⑬
の
件
数</a:t>
          </a:r>
        </a:p>
      </xdr:txBody>
    </xdr:sp>
    <xdr:clientData/>
  </xdr:twoCellAnchor>
  <xdr:twoCellAnchor>
    <xdr:from>
      <xdr:col>22</xdr:col>
      <xdr:colOff>523875</xdr:colOff>
      <xdr:row>6</xdr:row>
      <xdr:rowOff>123825</xdr:rowOff>
    </xdr:from>
    <xdr:to>
      <xdr:col>22</xdr:col>
      <xdr:colOff>952500</xdr:colOff>
      <xdr:row>8</xdr:row>
      <xdr:rowOff>1943100</xdr:rowOff>
    </xdr:to>
    <xdr:sp>
      <xdr:nvSpPr>
        <xdr:cNvPr id="28" name="Rectangle 33"/>
        <xdr:cNvSpPr>
          <a:spLocks/>
        </xdr:cNvSpPr>
      </xdr:nvSpPr>
      <xdr:spPr>
        <a:xfrm>
          <a:off x="13916025" y="2209800"/>
          <a:ext cx="428625" cy="3076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000" b="0" i="0" u="none" baseline="0"/>
            <a:t>当該年度に発生した</a:t>
          </a:r>
        </a:p>
      </xdr:txBody>
    </xdr:sp>
    <xdr:clientData/>
  </xdr:twoCellAnchor>
  <xdr:twoCellAnchor>
    <xdr:from>
      <xdr:col>22</xdr:col>
      <xdr:colOff>47625</xdr:colOff>
      <xdr:row>6</xdr:row>
      <xdr:rowOff>123825</xdr:rowOff>
    </xdr:from>
    <xdr:to>
      <xdr:col>22</xdr:col>
      <xdr:colOff>476250</xdr:colOff>
      <xdr:row>8</xdr:row>
      <xdr:rowOff>1943100</xdr:rowOff>
    </xdr:to>
    <xdr:sp>
      <xdr:nvSpPr>
        <xdr:cNvPr id="29" name="Rectangle 34"/>
        <xdr:cNvSpPr>
          <a:spLocks/>
        </xdr:cNvSpPr>
      </xdr:nvSpPr>
      <xdr:spPr>
        <a:xfrm>
          <a:off x="13439775" y="2209800"/>
          <a:ext cx="428625" cy="3076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000" b="0" i="0" u="none" baseline="0"/>
            <a:t>歳
出
還
付
額</a:t>
          </a:r>
          <a:r>
            <a:rPr lang="en-US" cap="none" sz="20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23</xdr:col>
      <xdr:colOff>428625</xdr:colOff>
      <xdr:row>6</xdr:row>
      <xdr:rowOff>123825</xdr:rowOff>
    </xdr:from>
    <xdr:to>
      <xdr:col>23</xdr:col>
      <xdr:colOff>914400</xdr:colOff>
      <xdr:row>8</xdr:row>
      <xdr:rowOff>1819275</xdr:rowOff>
    </xdr:to>
    <xdr:sp>
      <xdr:nvSpPr>
        <xdr:cNvPr id="30" name="Rectangle 35"/>
        <xdr:cNvSpPr>
          <a:spLocks/>
        </xdr:cNvSpPr>
      </xdr:nvSpPr>
      <xdr:spPr>
        <a:xfrm>
          <a:off x="15059025" y="2209800"/>
          <a:ext cx="485775" cy="2952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000" b="0" i="0" u="none" baseline="0"/>
            <a:t>⑭のうち利子割</a:t>
          </a:r>
          <a:r>
            <a:rPr lang="en-US" cap="none" sz="2200" b="0" i="0" u="none" baseline="0">
              <a:latin typeface="ＭＳ Ｐゴシック"/>
              <a:ea typeface="ＭＳ Ｐゴシック"/>
              <a:cs typeface="ＭＳ Ｐゴシック"/>
            </a:rPr>
            <a:t>に
</a:t>
          </a:r>
        </a:p>
      </xdr:txBody>
    </xdr:sp>
    <xdr:clientData/>
  </xdr:twoCellAnchor>
  <xdr:twoCellAnchor>
    <xdr:from>
      <xdr:col>23</xdr:col>
      <xdr:colOff>38100</xdr:colOff>
      <xdr:row>6</xdr:row>
      <xdr:rowOff>123825</xdr:rowOff>
    </xdr:from>
    <xdr:to>
      <xdr:col>23</xdr:col>
      <xdr:colOff>504825</xdr:colOff>
      <xdr:row>8</xdr:row>
      <xdr:rowOff>2009775</xdr:rowOff>
    </xdr:to>
    <xdr:sp>
      <xdr:nvSpPr>
        <xdr:cNvPr id="31" name="Rectangle 36"/>
        <xdr:cNvSpPr>
          <a:spLocks/>
        </xdr:cNvSpPr>
      </xdr:nvSpPr>
      <xdr:spPr>
        <a:xfrm>
          <a:off x="14668500" y="2209800"/>
          <a:ext cx="466725" cy="3143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000" b="0" i="0" u="none" baseline="0"/>
            <a:t>係
る
額</a:t>
          </a:r>
        </a:p>
      </xdr:txBody>
    </xdr:sp>
    <xdr:clientData/>
  </xdr:twoCellAnchor>
  <xdr:twoCellAnchor>
    <xdr:from>
      <xdr:col>25</xdr:col>
      <xdr:colOff>190500</xdr:colOff>
      <xdr:row>6</xdr:row>
      <xdr:rowOff>152400</xdr:rowOff>
    </xdr:from>
    <xdr:to>
      <xdr:col>26</xdr:col>
      <xdr:colOff>295275</xdr:colOff>
      <xdr:row>8</xdr:row>
      <xdr:rowOff>1971675</xdr:rowOff>
    </xdr:to>
    <xdr:sp>
      <xdr:nvSpPr>
        <xdr:cNvPr id="32" name="Rectangle 37"/>
        <xdr:cNvSpPr>
          <a:spLocks/>
        </xdr:cNvSpPr>
      </xdr:nvSpPr>
      <xdr:spPr>
        <a:xfrm>
          <a:off x="16830675" y="2238375"/>
          <a:ext cx="581025" cy="3076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200" b="0" i="0" u="none" baseline="0"/>
            <a:t>平成
20年度調定額
</a:t>
          </a:r>
        </a:p>
      </xdr:txBody>
    </xdr:sp>
    <xdr:clientData/>
  </xdr:twoCellAnchor>
  <xdr:twoCellAnchor>
    <xdr:from>
      <xdr:col>28</xdr:col>
      <xdr:colOff>342900</xdr:colOff>
      <xdr:row>6</xdr:row>
      <xdr:rowOff>171450</xdr:rowOff>
    </xdr:from>
    <xdr:to>
      <xdr:col>29</xdr:col>
      <xdr:colOff>209550</xdr:colOff>
      <xdr:row>8</xdr:row>
      <xdr:rowOff>1990725</xdr:rowOff>
    </xdr:to>
    <xdr:sp>
      <xdr:nvSpPr>
        <xdr:cNvPr id="33" name="Rectangle 38"/>
        <xdr:cNvSpPr>
          <a:spLocks/>
        </xdr:cNvSpPr>
      </xdr:nvSpPr>
      <xdr:spPr>
        <a:xfrm>
          <a:off x="18640425" y="2257425"/>
          <a:ext cx="581025" cy="3076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200" b="0" i="0" u="none" baseline="0"/>
            <a:t>比
率</a:t>
          </a:r>
        </a:p>
      </xdr:txBody>
    </xdr:sp>
    <xdr:clientData/>
  </xdr:twoCellAnchor>
  <xdr:twoCellAnchor>
    <xdr:from>
      <xdr:col>1</xdr:col>
      <xdr:colOff>171450</xdr:colOff>
      <xdr:row>6</xdr:row>
      <xdr:rowOff>152400</xdr:rowOff>
    </xdr:from>
    <xdr:to>
      <xdr:col>1</xdr:col>
      <xdr:colOff>552450</xdr:colOff>
      <xdr:row>8</xdr:row>
      <xdr:rowOff>2152650</xdr:rowOff>
    </xdr:to>
    <xdr:sp>
      <xdr:nvSpPr>
        <xdr:cNvPr id="34" name="Rectangle 39"/>
        <xdr:cNvSpPr>
          <a:spLocks/>
        </xdr:cNvSpPr>
      </xdr:nvSpPr>
      <xdr:spPr>
        <a:xfrm>
          <a:off x="619125" y="2238375"/>
          <a:ext cx="381000" cy="3257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/>
            <a:t>既還付請求利子割額が過大</a:t>
          </a:r>
        </a:p>
      </xdr:txBody>
    </xdr:sp>
    <xdr:clientData/>
  </xdr:twoCellAnchor>
  <xdr:twoCellAnchor>
    <xdr:from>
      <xdr:col>0</xdr:col>
      <xdr:colOff>123825</xdr:colOff>
      <xdr:row>6</xdr:row>
      <xdr:rowOff>152400</xdr:rowOff>
    </xdr:from>
    <xdr:to>
      <xdr:col>1</xdr:col>
      <xdr:colOff>57150</xdr:colOff>
      <xdr:row>8</xdr:row>
      <xdr:rowOff>2152650</xdr:rowOff>
    </xdr:to>
    <xdr:sp>
      <xdr:nvSpPr>
        <xdr:cNvPr id="35" name="Rectangle 40"/>
        <xdr:cNvSpPr>
          <a:spLocks/>
        </xdr:cNvSpPr>
      </xdr:nvSpPr>
      <xdr:spPr>
        <a:xfrm>
          <a:off x="123825" y="2238375"/>
          <a:ext cx="381000" cy="3257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/>
            <a:t>である場合の納付額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2"/>
  <sheetViews>
    <sheetView zoomScale="40" zoomScaleNormal="40" zoomScaleSheetLayoutView="50" workbookViewId="0" topLeftCell="A1">
      <selection activeCell="R27" sqref="R27"/>
    </sheetView>
  </sheetViews>
  <sheetFormatPr defaultColWidth="9.00390625" defaultRowHeight="13.5"/>
  <cols>
    <col min="1" max="1" width="8.125" style="0" customWidth="1"/>
    <col min="2" max="2" width="4.75390625" style="0" customWidth="1"/>
    <col min="3" max="3" width="10.625" style="0" customWidth="1"/>
    <col min="4" max="4" width="0.875" style="0" customWidth="1"/>
    <col min="5" max="5" width="2.25390625" style="0" customWidth="1"/>
    <col min="6" max="6" width="19.25390625" style="0" customWidth="1"/>
    <col min="7" max="7" width="13.625" style="0" customWidth="1"/>
    <col min="8" max="9" width="10.625" style="0" customWidth="1"/>
    <col min="10" max="10" width="9.375" style="2" customWidth="1"/>
    <col min="11" max="14" width="10.625" style="0" customWidth="1"/>
    <col min="15" max="15" width="13.875" style="0" customWidth="1"/>
    <col min="16" max="16" width="10.875" style="0" customWidth="1"/>
    <col min="17" max="17" width="17.625" style="0" customWidth="1"/>
    <col min="18" max="18" width="11.375" style="0" customWidth="1"/>
    <col min="19" max="19" width="7.125" style="0" customWidth="1"/>
    <col min="20" max="20" width="21.625" style="2" customWidth="1"/>
    <col min="21" max="21" width="11.875" style="0" customWidth="1"/>
    <col min="22" max="22" width="6.125" style="0" customWidth="1"/>
    <col min="23" max="23" width="18.125" style="2" customWidth="1"/>
    <col min="24" max="24" width="12.125" style="0" customWidth="1"/>
    <col min="25" max="26" width="20.625" style="0" customWidth="1"/>
  </cols>
  <sheetData>
    <row r="1" spans="1:24" s="1" customFormat="1" ht="50.25" customHeight="1">
      <c r="A1" s="158"/>
      <c r="B1" s="158"/>
      <c r="C1" s="158"/>
      <c r="D1" s="158"/>
      <c r="E1" s="158"/>
      <c r="F1" s="158"/>
      <c r="G1" s="158"/>
      <c r="H1" s="158"/>
      <c r="I1" s="10"/>
      <c r="J1" s="14"/>
      <c r="K1" s="10"/>
      <c r="L1" s="10"/>
      <c r="M1" s="10"/>
      <c r="N1" s="10"/>
      <c r="O1" s="83" t="s">
        <v>37</v>
      </c>
      <c r="P1" s="83"/>
      <c r="Q1" s="83"/>
      <c r="R1" s="83"/>
      <c r="S1" s="83"/>
      <c r="T1" s="83"/>
      <c r="U1" s="83"/>
      <c r="V1" s="83"/>
      <c r="W1" s="83"/>
      <c r="X1" s="83"/>
    </row>
    <row r="2" spans="1:24" s="1" customFormat="1" ht="19.5" customHeight="1">
      <c r="A2" s="8"/>
      <c r="B2" s="8"/>
      <c r="C2" s="8"/>
      <c r="D2" s="8"/>
      <c r="E2" s="8"/>
      <c r="F2" s="8"/>
      <c r="G2" s="8"/>
      <c r="H2" s="8"/>
      <c r="I2" s="10"/>
      <c r="J2" s="14"/>
      <c r="K2" s="10"/>
      <c r="L2" s="10"/>
      <c r="M2" s="10"/>
      <c r="N2" s="10"/>
      <c r="O2" s="83"/>
      <c r="P2" s="83"/>
      <c r="Q2" s="83"/>
      <c r="R2" s="83"/>
      <c r="S2" s="83"/>
      <c r="T2" s="83"/>
      <c r="U2" s="83"/>
      <c r="V2" s="83"/>
      <c r="W2" s="83"/>
      <c r="X2" s="83"/>
    </row>
    <row r="3" spans="1:24" s="1" customFormat="1" ht="19.5" customHeight="1">
      <c r="A3" s="159"/>
      <c r="B3" s="159"/>
      <c r="C3" s="159"/>
      <c r="D3" s="10"/>
      <c r="E3" s="10"/>
      <c r="F3" s="10"/>
      <c r="G3" s="10"/>
      <c r="H3" s="160"/>
      <c r="I3" s="10"/>
      <c r="J3" s="14"/>
      <c r="K3" s="10"/>
      <c r="L3" s="10"/>
      <c r="M3" s="10"/>
      <c r="N3" s="10"/>
      <c r="O3" s="83"/>
      <c r="P3" s="83"/>
      <c r="Q3" s="83"/>
      <c r="R3" s="83"/>
      <c r="S3" s="83"/>
      <c r="T3" s="83"/>
      <c r="U3" s="83"/>
      <c r="V3" s="83"/>
      <c r="W3" s="83"/>
      <c r="X3" s="83"/>
    </row>
    <row r="4" spans="1:24" s="1" customFormat="1" ht="19.5" customHeight="1">
      <c r="A4" s="159"/>
      <c r="B4" s="159"/>
      <c r="C4" s="159"/>
      <c r="D4" s="10"/>
      <c r="E4" s="10"/>
      <c r="F4" s="10"/>
      <c r="G4" s="10"/>
      <c r="H4" s="160"/>
      <c r="I4" s="10"/>
      <c r="J4" s="14"/>
      <c r="K4" s="10"/>
      <c r="L4" s="10"/>
      <c r="M4" s="10"/>
      <c r="N4" s="10"/>
      <c r="O4" s="10"/>
      <c r="P4" s="10"/>
      <c r="Q4" s="10"/>
      <c r="R4" s="10"/>
      <c r="S4" s="10"/>
      <c r="T4" s="14"/>
      <c r="U4" s="10"/>
      <c r="V4" s="10"/>
      <c r="W4" s="14"/>
      <c r="X4" s="10"/>
    </row>
    <row r="5" spans="1:24" s="1" customFormat="1" ht="21" customHeight="1">
      <c r="A5" s="9"/>
      <c r="B5" s="9"/>
      <c r="C5" s="9"/>
      <c r="D5" s="10"/>
      <c r="E5" s="10"/>
      <c r="F5" s="10"/>
      <c r="G5" s="10"/>
      <c r="H5" s="11"/>
      <c r="I5" s="10"/>
      <c r="J5" s="14"/>
      <c r="K5" s="10"/>
      <c r="L5" s="10"/>
      <c r="M5" s="10"/>
      <c r="N5" s="10"/>
      <c r="O5" s="10"/>
      <c r="P5" s="10"/>
      <c r="Q5" s="10"/>
      <c r="R5" s="10"/>
      <c r="S5" s="10"/>
      <c r="T5" s="14"/>
      <c r="U5" s="10"/>
      <c r="V5" s="10"/>
      <c r="W5" s="14"/>
      <c r="X5" s="10"/>
    </row>
    <row r="6" spans="1:24" ht="30" customHeight="1" thickBot="1">
      <c r="A6" s="12"/>
      <c r="B6" s="12"/>
      <c r="C6" s="12"/>
      <c r="D6" s="12"/>
      <c r="E6" s="12"/>
      <c r="F6" s="12"/>
      <c r="G6" s="12"/>
      <c r="H6" s="12"/>
      <c r="I6" s="12"/>
      <c r="J6" s="15"/>
      <c r="K6" s="12"/>
      <c r="L6" s="12"/>
      <c r="M6" s="12"/>
      <c r="N6" s="12"/>
      <c r="O6" s="12"/>
      <c r="P6" s="12"/>
      <c r="Q6" s="12"/>
      <c r="R6" s="12"/>
      <c r="S6" s="12"/>
      <c r="T6" s="15"/>
      <c r="U6" s="12"/>
      <c r="V6" s="12"/>
      <c r="W6" s="15"/>
      <c r="X6" s="12"/>
    </row>
    <row r="7" spans="1:25" ht="49.5" customHeight="1" thickTop="1">
      <c r="A7" s="139" t="s">
        <v>38</v>
      </c>
      <c r="B7" s="140"/>
      <c r="C7" s="140"/>
      <c r="D7" s="140"/>
      <c r="E7" s="140"/>
      <c r="F7" s="140"/>
      <c r="G7" s="142" t="s">
        <v>39</v>
      </c>
      <c r="H7" s="140"/>
      <c r="I7" s="140"/>
      <c r="J7" s="140"/>
      <c r="K7" s="140"/>
      <c r="L7" s="140"/>
      <c r="M7" s="140"/>
      <c r="N7" s="140"/>
      <c r="O7" s="143" t="s">
        <v>23</v>
      </c>
      <c r="P7" s="144"/>
      <c r="Q7" s="144"/>
      <c r="R7" s="146" t="s">
        <v>40</v>
      </c>
      <c r="S7" s="147"/>
      <c r="T7" s="148"/>
      <c r="U7" s="133" t="s">
        <v>41</v>
      </c>
      <c r="V7" s="134"/>
      <c r="W7" s="134"/>
      <c r="X7" s="135"/>
      <c r="Y7" s="3"/>
    </row>
    <row r="8" spans="1:25" ht="49.5" customHeight="1">
      <c r="A8" s="141"/>
      <c r="B8" s="112"/>
      <c r="C8" s="112"/>
      <c r="D8" s="112"/>
      <c r="E8" s="112"/>
      <c r="F8" s="112"/>
      <c r="G8" s="122" t="s">
        <v>0</v>
      </c>
      <c r="H8" s="112"/>
      <c r="I8" s="112"/>
      <c r="J8" s="122" t="s">
        <v>1</v>
      </c>
      <c r="K8" s="112"/>
      <c r="L8" s="112"/>
      <c r="M8" s="112"/>
      <c r="N8" s="112"/>
      <c r="O8" s="145"/>
      <c r="P8" s="145"/>
      <c r="Q8" s="145"/>
      <c r="R8" s="149"/>
      <c r="S8" s="150"/>
      <c r="T8" s="151"/>
      <c r="U8" s="136"/>
      <c r="V8" s="137"/>
      <c r="W8" s="137"/>
      <c r="X8" s="138"/>
      <c r="Y8" s="3"/>
    </row>
    <row r="9" spans="1:25" ht="240" customHeight="1">
      <c r="A9" s="141"/>
      <c r="B9" s="112"/>
      <c r="C9" s="112"/>
      <c r="D9" s="112"/>
      <c r="E9" s="112"/>
      <c r="F9" s="112"/>
      <c r="G9" s="16" t="s">
        <v>42</v>
      </c>
      <c r="H9" s="17" t="s">
        <v>2</v>
      </c>
      <c r="I9" s="17" t="s">
        <v>3</v>
      </c>
      <c r="J9" s="152" t="s">
        <v>64</v>
      </c>
      <c r="K9" s="121"/>
      <c r="L9" s="34" t="s">
        <v>43</v>
      </c>
      <c r="M9" s="153" t="s">
        <v>44</v>
      </c>
      <c r="N9" s="154"/>
      <c r="O9" s="18" t="s">
        <v>4</v>
      </c>
      <c r="P9" s="120" t="s">
        <v>45</v>
      </c>
      <c r="Q9" s="121"/>
      <c r="R9" s="32" t="s">
        <v>4</v>
      </c>
      <c r="S9" s="120" t="s">
        <v>46</v>
      </c>
      <c r="T9" s="121"/>
      <c r="U9" s="122" t="s">
        <v>4</v>
      </c>
      <c r="V9" s="112"/>
      <c r="W9" s="120" t="s">
        <v>47</v>
      </c>
      <c r="X9" s="121"/>
      <c r="Y9" s="4"/>
    </row>
    <row r="10" spans="1:25" ht="57.75" customHeight="1">
      <c r="A10" s="123" t="s">
        <v>5</v>
      </c>
      <c r="B10" s="119"/>
      <c r="C10" s="125" t="s">
        <v>78</v>
      </c>
      <c r="D10" s="119"/>
      <c r="E10" s="126" t="s">
        <v>6</v>
      </c>
      <c r="F10" s="112"/>
      <c r="G10" s="46">
        <v>1038</v>
      </c>
      <c r="H10" s="46">
        <v>0</v>
      </c>
      <c r="I10" s="46">
        <v>4</v>
      </c>
      <c r="J10" s="131">
        <v>405934</v>
      </c>
      <c r="K10" s="132"/>
      <c r="L10" s="47">
        <v>0</v>
      </c>
      <c r="M10" s="81">
        <v>34</v>
      </c>
      <c r="N10" s="82"/>
      <c r="O10" s="47">
        <v>273</v>
      </c>
      <c r="P10" s="81">
        <v>215502</v>
      </c>
      <c r="Q10" s="82"/>
      <c r="R10" s="47">
        <v>212</v>
      </c>
      <c r="S10" s="81">
        <v>130709</v>
      </c>
      <c r="T10" s="82"/>
      <c r="U10" s="81">
        <v>0</v>
      </c>
      <c r="V10" s="82"/>
      <c r="W10" s="81">
        <v>0</v>
      </c>
      <c r="X10" s="82"/>
      <c r="Y10" s="3"/>
    </row>
    <row r="11" spans="1:25" ht="57.75" customHeight="1">
      <c r="A11" s="124"/>
      <c r="B11" s="119"/>
      <c r="C11" s="119"/>
      <c r="D11" s="119"/>
      <c r="E11" s="19"/>
      <c r="F11" s="18" t="s">
        <v>7</v>
      </c>
      <c r="G11" s="46">
        <v>3</v>
      </c>
      <c r="H11" s="46">
        <v>0</v>
      </c>
      <c r="I11" s="46">
        <v>0</v>
      </c>
      <c r="J11" s="90">
        <v>865</v>
      </c>
      <c r="K11" s="62"/>
      <c r="L11" s="47">
        <v>0</v>
      </c>
      <c r="M11" s="90">
        <v>0</v>
      </c>
      <c r="N11" s="62"/>
      <c r="O11" s="47">
        <v>2</v>
      </c>
      <c r="P11" s="81">
        <v>1345</v>
      </c>
      <c r="Q11" s="82"/>
      <c r="R11" s="47">
        <v>3</v>
      </c>
      <c r="S11" s="81">
        <v>432</v>
      </c>
      <c r="T11" s="82"/>
      <c r="U11" s="81">
        <v>0</v>
      </c>
      <c r="V11" s="82"/>
      <c r="W11" s="81">
        <v>0</v>
      </c>
      <c r="X11" s="82"/>
      <c r="Y11" s="3"/>
    </row>
    <row r="12" spans="1:25" ht="57.75" customHeight="1">
      <c r="A12" s="124"/>
      <c r="B12" s="119"/>
      <c r="C12" s="119"/>
      <c r="D12" s="119"/>
      <c r="E12" s="127" t="s">
        <v>8</v>
      </c>
      <c r="F12" s="128"/>
      <c r="G12" s="46">
        <v>3147</v>
      </c>
      <c r="H12" s="46">
        <v>0</v>
      </c>
      <c r="I12" s="46">
        <v>11</v>
      </c>
      <c r="J12" s="129">
        <v>1065939</v>
      </c>
      <c r="K12" s="130"/>
      <c r="L12" s="47">
        <v>0</v>
      </c>
      <c r="M12" s="90">
        <v>2561</v>
      </c>
      <c r="N12" s="62"/>
      <c r="O12" s="47">
        <v>1436</v>
      </c>
      <c r="P12" s="81">
        <v>833489</v>
      </c>
      <c r="Q12" s="82"/>
      <c r="R12" s="33">
        <v>1386</v>
      </c>
      <c r="S12" s="81">
        <v>416037</v>
      </c>
      <c r="T12" s="82"/>
      <c r="U12" s="81">
        <v>0</v>
      </c>
      <c r="V12" s="82"/>
      <c r="W12" s="81">
        <v>0</v>
      </c>
      <c r="X12" s="82"/>
      <c r="Y12" s="3"/>
    </row>
    <row r="13" spans="1:25" ht="57.75" customHeight="1">
      <c r="A13" s="124"/>
      <c r="B13" s="119"/>
      <c r="C13" s="119"/>
      <c r="D13" s="119"/>
      <c r="E13" s="19"/>
      <c r="F13" s="18" t="s">
        <v>7</v>
      </c>
      <c r="G13" s="46">
        <v>137</v>
      </c>
      <c r="H13" s="46">
        <v>0</v>
      </c>
      <c r="I13" s="46">
        <v>0</v>
      </c>
      <c r="J13" s="90">
        <v>93469</v>
      </c>
      <c r="K13" s="62"/>
      <c r="L13" s="47">
        <v>0</v>
      </c>
      <c r="M13" s="90">
        <v>0</v>
      </c>
      <c r="N13" s="62"/>
      <c r="O13" s="47">
        <v>114</v>
      </c>
      <c r="P13" s="81">
        <v>276165</v>
      </c>
      <c r="Q13" s="82"/>
      <c r="R13" s="47">
        <v>118</v>
      </c>
      <c r="S13" s="81">
        <v>47175</v>
      </c>
      <c r="T13" s="82"/>
      <c r="U13" s="81">
        <v>0</v>
      </c>
      <c r="V13" s="82"/>
      <c r="W13" s="81">
        <v>0</v>
      </c>
      <c r="X13" s="82"/>
      <c r="Y13" s="3"/>
    </row>
    <row r="14" spans="1:25" ht="57.75" customHeight="1">
      <c r="A14" s="124"/>
      <c r="B14" s="119"/>
      <c r="C14" s="117" t="s">
        <v>9</v>
      </c>
      <c r="D14" s="118"/>
      <c r="E14" s="119"/>
      <c r="F14" s="119"/>
      <c r="G14" s="57">
        <v>15261</v>
      </c>
      <c r="H14" s="46">
        <v>19</v>
      </c>
      <c r="I14" s="46">
        <v>16</v>
      </c>
      <c r="J14" s="90">
        <v>540000</v>
      </c>
      <c r="K14" s="62"/>
      <c r="L14" s="47">
        <v>115</v>
      </c>
      <c r="M14" s="90">
        <v>788</v>
      </c>
      <c r="N14" s="62"/>
      <c r="O14" s="47">
        <v>1743</v>
      </c>
      <c r="P14" s="81">
        <v>208336</v>
      </c>
      <c r="Q14" s="82"/>
      <c r="R14" s="33">
        <v>1322</v>
      </c>
      <c r="S14" s="81">
        <v>164033</v>
      </c>
      <c r="T14" s="82"/>
      <c r="U14" s="81">
        <v>0</v>
      </c>
      <c r="V14" s="82"/>
      <c r="W14" s="81">
        <v>0</v>
      </c>
      <c r="X14" s="82"/>
      <c r="Y14" s="3"/>
    </row>
    <row r="15" spans="1:25" ht="57.75" customHeight="1">
      <c r="A15" s="124"/>
      <c r="B15" s="119"/>
      <c r="C15" s="106"/>
      <c r="D15" s="106"/>
      <c r="E15" s="111" t="s">
        <v>7</v>
      </c>
      <c r="F15" s="112"/>
      <c r="G15" s="46">
        <v>7</v>
      </c>
      <c r="H15" s="46">
        <v>0</v>
      </c>
      <c r="I15" s="46">
        <v>0</v>
      </c>
      <c r="J15" s="90">
        <v>3750</v>
      </c>
      <c r="K15" s="62"/>
      <c r="L15" s="47">
        <v>0</v>
      </c>
      <c r="M15" s="90">
        <v>0</v>
      </c>
      <c r="N15" s="62"/>
      <c r="O15" s="47">
        <v>5</v>
      </c>
      <c r="P15" s="81">
        <v>3078</v>
      </c>
      <c r="Q15" s="82"/>
      <c r="R15" s="47">
        <v>4</v>
      </c>
      <c r="S15" s="81">
        <v>1876</v>
      </c>
      <c r="T15" s="82"/>
      <c r="U15" s="81">
        <v>0</v>
      </c>
      <c r="V15" s="82"/>
      <c r="W15" s="81">
        <v>0</v>
      </c>
      <c r="X15" s="82"/>
      <c r="Y15" s="3"/>
    </row>
    <row r="16" spans="1:25" s="2" customFormat="1" ht="57.75" customHeight="1">
      <c r="A16" s="124"/>
      <c r="B16" s="119"/>
      <c r="C16" s="113" t="s">
        <v>77</v>
      </c>
      <c r="D16" s="114"/>
      <c r="E16" s="108"/>
      <c r="F16" s="108"/>
      <c r="G16" s="52">
        <f>G10+G12+G14</f>
        <v>19446</v>
      </c>
      <c r="H16" s="48">
        <f aca="true" t="shared" si="0" ref="H16:V17">H10+H12+H14</f>
        <v>19</v>
      </c>
      <c r="I16" s="48">
        <f t="shared" si="0"/>
        <v>31</v>
      </c>
      <c r="J16" s="115">
        <f t="shared" si="0"/>
        <v>2011873</v>
      </c>
      <c r="K16" s="116"/>
      <c r="L16" s="48">
        <f t="shared" si="0"/>
        <v>115</v>
      </c>
      <c r="M16" s="109">
        <f t="shared" si="0"/>
        <v>3383</v>
      </c>
      <c r="N16" s="110"/>
      <c r="O16" s="48">
        <f t="shared" si="0"/>
        <v>3452</v>
      </c>
      <c r="P16" s="86">
        <f t="shared" si="0"/>
        <v>1257327</v>
      </c>
      <c r="Q16" s="87"/>
      <c r="R16" s="52">
        <f t="shared" si="0"/>
        <v>2920</v>
      </c>
      <c r="S16" s="86">
        <f>S10+S12+S14</f>
        <v>710779</v>
      </c>
      <c r="T16" s="87"/>
      <c r="U16" s="86">
        <f t="shared" si="0"/>
        <v>0</v>
      </c>
      <c r="V16" s="87">
        <f t="shared" si="0"/>
        <v>0</v>
      </c>
      <c r="W16" s="86">
        <f>W10+W12+W14</f>
        <v>0</v>
      </c>
      <c r="X16" s="87"/>
      <c r="Y16" s="35"/>
    </row>
    <row r="17" spans="1:25" s="2" customFormat="1" ht="57.75" customHeight="1">
      <c r="A17" s="124"/>
      <c r="B17" s="119"/>
      <c r="C17" s="106"/>
      <c r="D17" s="106"/>
      <c r="E17" s="107" t="s">
        <v>7</v>
      </c>
      <c r="F17" s="108"/>
      <c r="G17" s="49">
        <f>G11+G13+G15</f>
        <v>147</v>
      </c>
      <c r="H17" s="48">
        <f t="shared" si="0"/>
        <v>0</v>
      </c>
      <c r="I17" s="48">
        <f t="shared" si="0"/>
        <v>0</v>
      </c>
      <c r="J17" s="109">
        <f t="shared" si="0"/>
        <v>98084</v>
      </c>
      <c r="K17" s="110"/>
      <c r="L17" s="48">
        <f t="shared" si="0"/>
        <v>0</v>
      </c>
      <c r="M17" s="109">
        <f t="shared" si="0"/>
        <v>0</v>
      </c>
      <c r="N17" s="110"/>
      <c r="O17" s="48">
        <f t="shared" si="0"/>
        <v>121</v>
      </c>
      <c r="P17" s="86">
        <f t="shared" si="0"/>
        <v>280588</v>
      </c>
      <c r="Q17" s="87"/>
      <c r="R17" s="48">
        <f t="shared" si="0"/>
        <v>125</v>
      </c>
      <c r="S17" s="86">
        <f>S11+S13+S15</f>
        <v>49483</v>
      </c>
      <c r="T17" s="87"/>
      <c r="U17" s="86">
        <f t="shared" si="0"/>
        <v>0</v>
      </c>
      <c r="V17" s="87">
        <f t="shared" si="0"/>
        <v>0</v>
      </c>
      <c r="W17" s="86">
        <v>0</v>
      </c>
      <c r="X17" s="87"/>
      <c r="Y17" s="35"/>
    </row>
    <row r="18" spans="1:25" s="2" customFormat="1" ht="57.75" customHeight="1">
      <c r="A18" s="103" t="s">
        <v>60</v>
      </c>
      <c r="B18" s="104"/>
      <c r="C18" s="104"/>
      <c r="D18" s="104"/>
      <c r="E18" s="104"/>
      <c r="F18" s="105"/>
      <c r="G18" s="46">
        <v>442</v>
      </c>
      <c r="H18" s="47">
        <v>1</v>
      </c>
      <c r="I18" s="47">
        <v>0</v>
      </c>
      <c r="J18" s="90">
        <v>40987</v>
      </c>
      <c r="K18" s="62"/>
      <c r="L18" s="47">
        <v>0</v>
      </c>
      <c r="M18" s="90">
        <v>0</v>
      </c>
      <c r="N18" s="62"/>
      <c r="O18" s="47">
        <v>0</v>
      </c>
      <c r="P18" s="81">
        <v>0</v>
      </c>
      <c r="Q18" s="82"/>
      <c r="R18" s="47">
        <v>0</v>
      </c>
      <c r="S18" s="81">
        <v>0</v>
      </c>
      <c r="T18" s="82"/>
      <c r="U18" s="81">
        <v>0</v>
      </c>
      <c r="V18" s="82"/>
      <c r="W18" s="81">
        <v>0</v>
      </c>
      <c r="X18" s="82"/>
      <c r="Y18" s="35"/>
    </row>
    <row r="19" spans="1:25" s="2" customFormat="1" ht="57.75" customHeight="1">
      <c r="A19" s="99"/>
      <c r="B19" s="100"/>
      <c r="C19" s="101" t="s">
        <v>48</v>
      </c>
      <c r="D19" s="102"/>
      <c r="E19" s="102"/>
      <c r="F19" s="102"/>
      <c r="G19" s="47">
        <v>0</v>
      </c>
      <c r="H19" s="47">
        <v>0</v>
      </c>
      <c r="I19" s="47">
        <v>0</v>
      </c>
      <c r="J19" s="90">
        <v>0</v>
      </c>
      <c r="K19" s="62"/>
      <c r="L19" s="47">
        <v>0</v>
      </c>
      <c r="M19" s="90">
        <v>0</v>
      </c>
      <c r="N19" s="62"/>
      <c r="O19" s="47">
        <v>0</v>
      </c>
      <c r="P19" s="81">
        <v>0</v>
      </c>
      <c r="Q19" s="82"/>
      <c r="R19" s="47">
        <v>0</v>
      </c>
      <c r="S19" s="81">
        <v>0</v>
      </c>
      <c r="T19" s="82"/>
      <c r="U19" s="81">
        <v>0</v>
      </c>
      <c r="V19" s="82"/>
      <c r="W19" s="81">
        <v>0</v>
      </c>
      <c r="X19" s="82"/>
      <c r="Y19" s="35"/>
    </row>
    <row r="20" spans="1:25" s="2" customFormat="1" ht="57.75" customHeight="1">
      <c r="A20" s="63" t="s">
        <v>79</v>
      </c>
      <c r="B20" s="58"/>
      <c r="C20" s="58"/>
      <c r="D20" s="58"/>
      <c r="E20" s="58"/>
      <c r="F20" s="58"/>
      <c r="G20" s="47">
        <v>577</v>
      </c>
      <c r="H20" s="47">
        <v>2</v>
      </c>
      <c r="I20" s="47">
        <v>0</v>
      </c>
      <c r="J20" s="90">
        <v>13611</v>
      </c>
      <c r="K20" s="62"/>
      <c r="L20" s="47">
        <v>1</v>
      </c>
      <c r="M20" s="90">
        <v>0</v>
      </c>
      <c r="N20" s="62"/>
      <c r="O20" s="47">
        <v>0</v>
      </c>
      <c r="P20" s="81">
        <v>0</v>
      </c>
      <c r="Q20" s="82"/>
      <c r="R20" s="47">
        <v>0</v>
      </c>
      <c r="S20" s="81">
        <v>0</v>
      </c>
      <c r="T20" s="82"/>
      <c r="U20" s="81">
        <v>0</v>
      </c>
      <c r="V20" s="82"/>
      <c r="W20" s="81">
        <v>0</v>
      </c>
      <c r="X20" s="82"/>
      <c r="Y20" s="35"/>
    </row>
    <row r="21" spans="1:25" s="2" customFormat="1" ht="57.75" customHeight="1">
      <c r="A21" s="63" t="s">
        <v>16</v>
      </c>
      <c r="B21" s="58"/>
      <c r="C21" s="58"/>
      <c r="D21" s="58"/>
      <c r="E21" s="58"/>
      <c r="F21" s="58"/>
      <c r="G21" s="51"/>
      <c r="H21" s="51"/>
      <c r="I21" s="51"/>
      <c r="J21" s="89"/>
      <c r="K21" s="59"/>
      <c r="L21" s="51"/>
      <c r="M21" s="89"/>
      <c r="N21" s="59"/>
      <c r="O21" s="51"/>
      <c r="P21" s="89"/>
      <c r="Q21" s="59"/>
      <c r="R21" s="51"/>
      <c r="S21" s="89"/>
      <c r="T21" s="59"/>
      <c r="U21" s="89"/>
      <c r="V21" s="59"/>
      <c r="W21" s="89"/>
      <c r="X21" s="89"/>
      <c r="Y21" s="35"/>
    </row>
    <row r="22" spans="1:25" s="2" customFormat="1" ht="57.75" customHeight="1">
      <c r="A22" s="63" t="s">
        <v>15</v>
      </c>
      <c r="B22" s="58"/>
      <c r="C22" s="58"/>
      <c r="D22" s="58"/>
      <c r="E22" s="58"/>
      <c r="F22" s="58"/>
      <c r="G22" s="47">
        <v>83</v>
      </c>
      <c r="H22" s="47">
        <v>0</v>
      </c>
      <c r="I22" s="47">
        <v>0</v>
      </c>
      <c r="J22" s="90">
        <v>638</v>
      </c>
      <c r="K22" s="62"/>
      <c r="L22" s="47">
        <v>0</v>
      </c>
      <c r="M22" s="90">
        <v>0</v>
      </c>
      <c r="N22" s="62"/>
      <c r="O22" s="47">
        <v>0</v>
      </c>
      <c r="P22" s="90">
        <v>0</v>
      </c>
      <c r="Q22" s="62"/>
      <c r="R22" s="47">
        <v>0</v>
      </c>
      <c r="S22" s="90">
        <v>0</v>
      </c>
      <c r="T22" s="62"/>
      <c r="U22" s="90">
        <v>0</v>
      </c>
      <c r="V22" s="62"/>
      <c r="W22" s="90">
        <v>0</v>
      </c>
      <c r="X22" s="90"/>
      <c r="Y22" s="35"/>
    </row>
    <row r="23" spans="1:25" s="2" customFormat="1" ht="57.75" customHeight="1">
      <c r="A23" s="63" t="s">
        <v>14</v>
      </c>
      <c r="B23" s="58"/>
      <c r="C23" s="58"/>
      <c r="D23" s="58"/>
      <c r="E23" s="58"/>
      <c r="F23" s="58"/>
      <c r="G23" s="47">
        <v>120</v>
      </c>
      <c r="H23" s="47">
        <v>0</v>
      </c>
      <c r="I23" s="47">
        <v>0</v>
      </c>
      <c r="J23" s="90">
        <v>0</v>
      </c>
      <c r="K23" s="62"/>
      <c r="L23" s="47">
        <v>0</v>
      </c>
      <c r="M23" s="90">
        <v>0</v>
      </c>
      <c r="N23" s="62"/>
      <c r="O23" s="47">
        <v>0</v>
      </c>
      <c r="P23" s="90">
        <v>0</v>
      </c>
      <c r="Q23" s="62"/>
      <c r="R23" s="47">
        <v>52</v>
      </c>
      <c r="S23" s="90">
        <v>0</v>
      </c>
      <c r="T23" s="62"/>
      <c r="U23" s="90">
        <v>0</v>
      </c>
      <c r="V23" s="62"/>
      <c r="W23" s="90">
        <v>0</v>
      </c>
      <c r="X23" s="90"/>
      <c r="Y23" s="35"/>
    </row>
    <row r="24" spans="1:25" s="2" customFormat="1" ht="57.75" customHeight="1">
      <c r="A24" s="63" t="s">
        <v>49</v>
      </c>
      <c r="B24" s="58"/>
      <c r="C24" s="58"/>
      <c r="D24" s="58"/>
      <c r="E24" s="58"/>
      <c r="F24" s="58"/>
      <c r="G24" s="47">
        <v>0</v>
      </c>
      <c r="H24" s="47">
        <v>0</v>
      </c>
      <c r="I24" s="47">
        <v>0</v>
      </c>
      <c r="J24" s="90">
        <v>0</v>
      </c>
      <c r="K24" s="62"/>
      <c r="L24" s="47">
        <v>0</v>
      </c>
      <c r="M24" s="90">
        <v>0</v>
      </c>
      <c r="N24" s="62"/>
      <c r="O24" s="47">
        <v>0</v>
      </c>
      <c r="P24" s="90">
        <v>0</v>
      </c>
      <c r="Q24" s="62"/>
      <c r="R24" s="47">
        <v>0</v>
      </c>
      <c r="S24" s="90">
        <v>0</v>
      </c>
      <c r="T24" s="62"/>
      <c r="U24" s="90">
        <v>0</v>
      </c>
      <c r="V24" s="62"/>
      <c r="W24" s="90">
        <v>0</v>
      </c>
      <c r="X24" s="90"/>
      <c r="Y24" s="35"/>
    </row>
    <row r="25" spans="1:25" s="2" customFormat="1" ht="57.75" customHeight="1">
      <c r="A25" s="63" t="s">
        <v>50</v>
      </c>
      <c r="B25" s="58"/>
      <c r="C25" s="58"/>
      <c r="D25" s="58"/>
      <c r="E25" s="58"/>
      <c r="F25" s="58"/>
      <c r="G25" s="47">
        <v>0</v>
      </c>
      <c r="H25" s="47">
        <v>0</v>
      </c>
      <c r="I25" s="47">
        <v>0</v>
      </c>
      <c r="J25" s="90">
        <v>0</v>
      </c>
      <c r="K25" s="62"/>
      <c r="L25" s="47">
        <v>0</v>
      </c>
      <c r="M25" s="90">
        <v>0</v>
      </c>
      <c r="N25" s="62"/>
      <c r="O25" s="47">
        <v>0</v>
      </c>
      <c r="P25" s="90">
        <v>0</v>
      </c>
      <c r="Q25" s="62"/>
      <c r="R25" s="47">
        <v>0</v>
      </c>
      <c r="S25" s="90">
        <v>0</v>
      </c>
      <c r="T25" s="62"/>
      <c r="U25" s="90">
        <v>0</v>
      </c>
      <c r="V25" s="62"/>
      <c r="W25" s="90">
        <v>0</v>
      </c>
      <c r="X25" s="90"/>
      <c r="Y25" s="35"/>
    </row>
    <row r="26" spans="1:25" s="2" customFormat="1" ht="57.75" customHeight="1">
      <c r="A26" s="161" t="s">
        <v>58</v>
      </c>
      <c r="B26" s="162"/>
      <c r="C26" s="163"/>
      <c r="D26" s="163"/>
      <c r="E26" s="163"/>
      <c r="F26" s="163"/>
      <c r="G26" s="52">
        <f>SUM(G22:G25)+G16+G18+G20</f>
        <v>20668</v>
      </c>
      <c r="H26" s="48">
        <f aca="true" t="shared" si="1" ref="H26:W26">SUM(H22:H25)+H16+H18+H20</f>
        <v>22</v>
      </c>
      <c r="I26" s="48">
        <f t="shared" si="1"/>
        <v>31</v>
      </c>
      <c r="J26" s="67">
        <f t="shared" si="1"/>
        <v>2067109</v>
      </c>
      <c r="K26" s="60">
        <f t="shared" si="1"/>
        <v>0</v>
      </c>
      <c r="L26" s="48">
        <f t="shared" si="1"/>
        <v>116</v>
      </c>
      <c r="M26" s="88">
        <f t="shared" si="1"/>
        <v>3383</v>
      </c>
      <c r="N26" s="61">
        <f t="shared" si="1"/>
        <v>0</v>
      </c>
      <c r="O26" s="48">
        <f t="shared" si="1"/>
        <v>3452</v>
      </c>
      <c r="P26" s="88">
        <f t="shared" si="1"/>
        <v>1257327</v>
      </c>
      <c r="Q26" s="61">
        <f t="shared" si="1"/>
        <v>0</v>
      </c>
      <c r="R26" s="52">
        <f t="shared" si="1"/>
        <v>2972</v>
      </c>
      <c r="S26" s="88">
        <f t="shared" si="1"/>
        <v>710779</v>
      </c>
      <c r="T26" s="61">
        <f t="shared" si="1"/>
        <v>0</v>
      </c>
      <c r="U26" s="88">
        <f t="shared" si="1"/>
        <v>0</v>
      </c>
      <c r="V26" s="61">
        <f t="shared" si="1"/>
        <v>0</v>
      </c>
      <c r="W26" s="88">
        <f t="shared" si="1"/>
        <v>0</v>
      </c>
      <c r="X26" s="88"/>
      <c r="Y26" s="35"/>
    </row>
    <row r="27" spans="1:25" s="2" customFormat="1" ht="57.75" customHeight="1" thickBot="1">
      <c r="A27" s="164"/>
      <c r="B27" s="165"/>
      <c r="C27" s="166" t="s">
        <v>63</v>
      </c>
      <c r="D27" s="167"/>
      <c r="E27" s="167"/>
      <c r="F27" s="167"/>
      <c r="G27" s="50">
        <f>G17+G19</f>
        <v>147</v>
      </c>
      <c r="H27" s="50">
        <f>H17+H19</f>
        <v>0</v>
      </c>
      <c r="I27" s="50">
        <f>I17+I19</f>
        <v>0</v>
      </c>
      <c r="J27" s="71">
        <f>J17+J19</f>
        <v>98084</v>
      </c>
      <c r="K27" s="72"/>
      <c r="L27" s="50">
        <f>L17+L19</f>
        <v>0</v>
      </c>
      <c r="M27" s="71">
        <f>M17+M19</f>
        <v>0</v>
      </c>
      <c r="N27" s="72"/>
      <c r="O27" s="50">
        <f>O17+O19</f>
        <v>121</v>
      </c>
      <c r="P27" s="71">
        <f>P17+P19</f>
        <v>280588</v>
      </c>
      <c r="Q27" s="72"/>
      <c r="R27" s="50">
        <f>R17+R19</f>
        <v>125</v>
      </c>
      <c r="S27" s="71">
        <f>S17+S19</f>
        <v>49483</v>
      </c>
      <c r="T27" s="72"/>
      <c r="U27" s="71">
        <f>U17+U19</f>
        <v>0</v>
      </c>
      <c r="V27" s="72"/>
      <c r="W27" s="69">
        <v>0</v>
      </c>
      <c r="X27" s="69"/>
      <c r="Y27" s="35"/>
    </row>
    <row r="28" spans="1:24" ht="66" customHeight="1" thickBot="1" thickTop="1">
      <c r="A28" s="70" t="s">
        <v>51</v>
      </c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</row>
    <row r="29" spans="1:25" ht="99.75" customHeight="1" thickTop="1">
      <c r="A29" s="64" t="s">
        <v>65</v>
      </c>
      <c r="B29" s="65"/>
      <c r="C29" s="65"/>
      <c r="D29" s="65"/>
      <c r="E29" s="65"/>
      <c r="F29" s="65"/>
      <c r="G29" s="66"/>
      <c r="H29" s="74" t="s">
        <v>52</v>
      </c>
      <c r="I29" s="74"/>
      <c r="J29" s="74"/>
      <c r="K29" s="74" t="s">
        <v>53</v>
      </c>
      <c r="L29" s="68"/>
      <c r="M29" s="68"/>
      <c r="N29" s="74" t="s">
        <v>10</v>
      </c>
      <c r="O29" s="68"/>
      <c r="P29" s="68"/>
      <c r="Q29" s="74" t="s">
        <v>54</v>
      </c>
      <c r="R29" s="68"/>
      <c r="S29" s="68"/>
      <c r="T29" s="74" t="s">
        <v>55</v>
      </c>
      <c r="U29" s="68"/>
      <c r="V29" s="74" t="s">
        <v>11</v>
      </c>
      <c r="W29" s="68"/>
      <c r="X29" s="68"/>
      <c r="Y29" s="5"/>
    </row>
    <row r="30" spans="1:25" ht="49.5" customHeight="1">
      <c r="A30" s="155" t="s">
        <v>56</v>
      </c>
      <c r="B30" s="156"/>
      <c r="C30" s="156"/>
      <c r="D30" s="156"/>
      <c r="E30" s="156"/>
      <c r="F30" s="156"/>
      <c r="G30" s="157"/>
      <c r="H30" s="77">
        <v>852</v>
      </c>
      <c r="I30" s="77"/>
      <c r="J30" s="77"/>
      <c r="K30" s="77">
        <v>6585</v>
      </c>
      <c r="L30" s="78"/>
      <c r="M30" s="78"/>
      <c r="N30" s="77">
        <v>5846</v>
      </c>
      <c r="O30" s="78"/>
      <c r="P30" s="78"/>
      <c r="Q30" s="77">
        <v>2390</v>
      </c>
      <c r="R30" s="78"/>
      <c r="S30" s="78"/>
      <c r="T30" s="77">
        <v>373</v>
      </c>
      <c r="U30" s="78"/>
      <c r="V30" s="77">
        <v>24</v>
      </c>
      <c r="W30" s="78"/>
      <c r="X30" s="78"/>
      <c r="Y30" s="6">
        <f>SUM(H30:X30)</f>
        <v>16070</v>
      </c>
    </row>
    <row r="31" spans="1:25" ht="49.5" customHeight="1">
      <c r="A31" s="24"/>
      <c r="B31" s="20"/>
      <c r="C31" s="95" t="s">
        <v>12</v>
      </c>
      <c r="D31" s="96"/>
      <c r="E31" s="96"/>
      <c r="F31" s="96"/>
      <c r="G31" s="21"/>
      <c r="H31" s="77">
        <v>0</v>
      </c>
      <c r="I31" s="77"/>
      <c r="J31" s="77"/>
      <c r="K31" s="77">
        <v>1</v>
      </c>
      <c r="L31" s="78"/>
      <c r="M31" s="78"/>
      <c r="N31" s="77">
        <v>1</v>
      </c>
      <c r="O31" s="78"/>
      <c r="P31" s="78"/>
      <c r="Q31" s="77">
        <v>4</v>
      </c>
      <c r="R31" s="78"/>
      <c r="S31" s="78"/>
      <c r="T31" s="77">
        <v>2</v>
      </c>
      <c r="U31" s="78"/>
      <c r="V31" s="77">
        <v>0</v>
      </c>
      <c r="W31" s="78"/>
      <c r="X31" s="78"/>
      <c r="Y31" s="6">
        <f aca="true" t="shared" si="2" ref="Y31:Y42">SUM(H31:X31)</f>
        <v>8</v>
      </c>
    </row>
    <row r="32" spans="1:25" ht="60" customHeight="1">
      <c r="A32" s="75" t="s">
        <v>57</v>
      </c>
      <c r="B32" s="76"/>
      <c r="C32" s="76"/>
      <c r="D32" s="76"/>
      <c r="E32" s="76"/>
      <c r="F32" s="76"/>
      <c r="G32" s="13" t="s">
        <v>13</v>
      </c>
      <c r="H32" s="77">
        <v>417700</v>
      </c>
      <c r="I32" s="77"/>
      <c r="J32" s="77"/>
      <c r="K32" s="77">
        <v>1482152</v>
      </c>
      <c r="L32" s="78"/>
      <c r="M32" s="78"/>
      <c r="N32" s="77">
        <v>3838860</v>
      </c>
      <c r="O32" s="78"/>
      <c r="P32" s="78"/>
      <c r="Q32" s="77">
        <v>5283166</v>
      </c>
      <c r="R32" s="78"/>
      <c r="S32" s="78"/>
      <c r="T32" s="77">
        <v>3044000</v>
      </c>
      <c r="U32" s="78"/>
      <c r="V32" s="77">
        <v>610397</v>
      </c>
      <c r="W32" s="78"/>
      <c r="X32" s="78"/>
      <c r="Y32" s="6">
        <f t="shared" si="2"/>
        <v>14676275</v>
      </c>
    </row>
    <row r="33" spans="1:25" ht="60" customHeight="1">
      <c r="A33" s="24"/>
      <c r="B33" s="20"/>
      <c r="C33" s="168" t="s">
        <v>66</v>
      </c>
      <c r="D33" s="169"/>
      <c r="E33" s="169"/>
      <c r="F33" s="169"/>
      <c r="G33" s="13" t="s">
        <v>13</v>
      </c>
      <c r="H33" s="77">
        <v>0</v>
      </c>
      <c r="I33" s="77"/>
      <c r="J33" s="77"/>
      <c r="K33" s="77">
        <v>591</v>
      </c>
      <c r="L33" s="78"/>
      <c r="M33" s="78"/>
      <c r="N33" s="77">
        <v>0</v>
      </c>
      <c r="O33" s="78"/>
      <c r="P33" s="78"/>
      <c r="Q33" s="77">
        <v>65729</v>
      </c>
      <c r="R33" s="78"/>
      <c r="S33" s="78"/>
      <c r="T33" s="77">
        <v>0</v>
      </c>
      <c r="U33" s="78"/>
      <c r="V33" s="77">
        <v>0</v>
      </c>
      <c r="W33" s="78"/>
      <c r="X33" s="78"/>
      <c r="Y33" s="6">
        <f t="shared" si="2"/>
        <v>66320</v>
      </c>
    </row>
    <row r="34" spans="1:25" ht="60" customHeight="1">
      <c r="A34" s="172" t="s">
        <v>17</v>
      </c>
      <c r="B34" s="94"/>
      <c r="C34" s="94"/>
      <c r="D34" s="94"/>
      <c r="E34" s="94"/>
      <c r="F34" s="94"/>
      <c r="G34" s="13" t="s">
        <v>13</v>
      </c>
      <c r="H34" s="77">
        <v>23803</v>
      </c>
      <c r="I34" s="77"/>
      <c r="J34" s="77"/>
      <c r="K34" s="77">
        <v>83936</v>
      </c>
      <c r="L34" s="78"/>
      <c r="M34" s="78"/>
      <c r="N34" s="77">
        <v>237662</v>
      </c>
      <c r="O34" s="78"/>
      <c r="P34" s="78"/>
      <c r="Q34" s="77">
        <v>357397</v>
      </c>
      <c r="R34" s="78"/>
      <c r="S34" s="78"/>
      <c r="T34" s="77">
        <v>259286</v>
      </c>
      <c r="U34" s="78"/>
      <c r="V34" s="77">
        <v>69611</v>
      </c>
      <c r="W34" s="78"/>
      <c r="X34" s="78"/>
      <c r="Y34" s="6">
        <f t="shared" si="2"/>
        <v>1031695</v>
      </c>
    </row>
    <row r="35" spans="1:25" ht="60" customHeight="1">
      <c r="A35" s="73" t="s">
        <v>18</v>
      </c>
      <c r="B35" s="96"/>
      <c r="C35" s="96"/>
      <c r="D35" s="96"/>
      <c r="E35" s="96"/>
      <c r="F35" s="96"/>
      <c r="G35" s="13" t="s">
        <v>13</v>
      </c>
      <c r="H35" s="77">
        <v>0</v>
      </c>
      <c r="I35" s="77"/>
      <c r="J35" s="77"/>
      <c r="K35" s="77">
        <v>0</v>
      </c>
      <c r="L35" s="78"/>
      <c r="M35" s="78"/>
      <c r="N35" s="77">
        <v>365</v>
      </c>
      <c r="O35" s="78"/>
      <c r="P35" s="78"/>
      <c r="Q35" s="77">
        <v>86</v>
      </c>
      <c r="R35" s="78"/>
      <c r="S35" s="78"/>
      <c r="T35" s="77">
        <v>2637</v>
      </c>
      <c r="U35" s="78"/>
      <c r="V35" s="77">
        <v>11</v>
      </c>
      <c r="W35" s="78"/>
      <c r="X35" s="78"/>
      <c r="Y35" s="6">
        <f t="shared" si="2"/>
        <v>3099</v>
      </c>
    </row>
    <row r="36" spans="1:25" ht="60" customHeight="1">
      <c r="A36" s="173" t="s">
        <v>19</v>
      </c>
      <c r="B36" s="174"/>
      <c r="C36" s="174"/>
      <c r="D36" s="174"/>
      <c r="E36" s="174"/>
      <c r="F36" s="174"/>
      <c r="G36" s="13" t="s">
        <v>13</v>
      </c>
      <c r="H36" s="77">
        <v>0</v>
      </c>
      <c r="I36" s="77"/>
      <c r="J36" s="77"/>
      <c r="K36" s="77">
        <v>0</v>
      </c>
      <c r="L36" s="78"/>
      <c r="M36" s="78"/>
      <c r="N36" s="77">
        <v>0</v>
      </c>
      <c r="O36" s="78"/>
      <c r="P36" s="78"/>
      <c r="Q36" s="77">
        <v>0</v>
      </c>
      <c r="R36" s="78"/>
      <c r="S36" s="78"/>
      <c r="T36" s="77">
        <v>0</v>
      </c>
      <c r="U36" s="78"/>
      <c r="V36" s="77">
        <v>0</v>
      </c>
      <c r="W36" s="78"/>
      <c r="X36" s="78"/>
      <c r="Y36" s="6">
        <f t="shared" si="2"/>
        <v>0</v>
      </c>
    </row>
    <row r="37" spans="1:25" ht="60" customHeight="1">
      <c r="A37" s="73" t="s">
        <v>20</v>
      </c>
      <c r="B37" s="96"/>
      <c r="C37" s="96"/>
      <c r="D37" s="96"/>
      <c r="E37" s="96"/>
      <c r="F37" s="96"/>
      <c r="G37" s="13" t="s">
        <v>13</v>
      </c>
      <c r="H37" s="77">
        <v>517</v>
      </c>
      <c r="I37" s="77"/>
      <c r="J37" s="77"/>
      <c r="K37" s="77">
        <v>2720</v>
      </c>
      <c r="L37" s="78"/>
      <c r="M37" s="78"/>
      <c r="N37" s="77">
        <v>9665</v>
      </c>
      <c r="O37" s="78"/>
      <c r="P37" s="78"/>
      <c r="Q37" s="77">
        <v>11682</v>
      </c>
      <c r="R37" s="78"/>
      <c r="S37" s="78"/>
      <c r="T37" s="77">
        <v>8444</v>
      </c>
      <c r="U37" s="78"/>
      <c r="V37" s="77">
        <v>173</v>
      </c>
      <c r="W37" s="78"/>
      <c r="X37" s="78"/>
      <c r="Y37" s="6">
        <f t="shared" si="2"/>
        <v>33201</v>
      </c>
    </row>
    <row r="38" spans="1:25" ht="60" customHeight="1">
      <c r="A38" s="97" t="s">
        <v>80</v>
      </c>
      <c r="B38" s="98"/>
      <c r="C38" s="98"/>
      <c r="D38" s="98"/>
      <c r="E38" s="98"/>
      <c r="F38" s="98"/>
      <c r="G38" s="13" t="s">
        <v>13</v>
      </c>
      <c r="H38" s="77">
        <v>0</v>
      </c>
      <c r="I38" s="77"/>
      <c r="J38" s="77"/>
      <c r="K38" s="77">
        <v>0</v>
      </c>
      <c r="L38" s="78"/>
      <c r="M38" s="78"/>
      <c r="N38" s="77">
        <v>0</v>
      </c>
      <c r="O38" s="78"/>
      <c r="P38" s="78"/>
      <c r="Q38" s="77">
        <v>0</v>
      </c>
      <c r="R38" s="78"/>
      <c r="S38" s="78"/>
      <c r="T38" s="77">
        <v>0</v>
      </c>
      <c r="U38" s="78"/>
      <c r="V38" s="77">
        <v>0</v>
      </c>
      <c r="W38" s="78"/>
      <c r="X38" s="78"/>
      <c r="Y38" s="6">
        <f t="shared" si="2"/>
        <v>0</v>
      </c>
    </row>
    <row r="39" spans="1:25" s="2" customFormat="1" ht="60" customHeight="1">
      <c r="A39" s="170" t="s">
        <v>67</v>
      </c>
      <c r="B39" s="171"/>
      <c r="C39" s="171"/>
      <c r="D39" s="171"/>
      <c r="E39" s="171"/>
      <c r="F39" s="171"/>
      <c r="G39" s="40" t="s">
        <v>13</v>
      </c>
      <c r="H39" s="84">
        <f>H34-H35-H36-H37-H38</f>
        <v>23286</v>
      </c>
      <c r="I39" s="84"/>
      <c r="J39" s="84"/>
      <c r="K39" s="84">
        <f>K34-K35-K36-K37-K38</f>
        <v>81216</v>
      </c>
      <c r="L39" s="85"/>
      <c r="M39" s="85"/>
      <c r="N39" s="84">
        <f>N34-N35-N36-N37-N38</f>
        <v>227632</v>
      </c>
      <c r="O39" s="85"/>
      <c r="P39" s="85"/>
      <c r="Q39" s="84">
        <f>Q34-Q35-Q36-Q37-Q38</f>
        <v>345629</v>
      </c>
      <c r="R39" s="85"/>
      <c r="S39" s="85"/>
      <c r="T39" s="84">
        <f>T34-T35-T36-T37-T38</f>
        <v>248205</v>
      </c>
      <c r="U39" s="84"/>
      <c r="V39" s="84">
        <f>V34-V35-V36-V37-V38</f>
        <v>69427</v>
      </c>
      <c r="W39" s="84"/>
      <c r="X39" s="84"/>
      <c r="Y39" s="6">
        <f t="shared" si="2"/>
        <v>995395</v>
      </c>
    </row>
    <row r="40" spans="1:25" ht="60" customHeight="1">
      <c r="A40" s="25"/>
      <c r="B40" s="22"/>
      <c r="C40" s="95" t="s">
        <v>21</v>
      </c>
      <c r="D40" s="96"/>
      <c r="E40" s="96"/>
      <c r="F40" s="96"/>
      <c r="G40" s="13" t="s">
        <v>13</v>
      </c>
      <c r="H40" s="77">
        <v>0</v>
      </c>
      <c r="I40" s="77"/>
      <c r="J40" s="77"/>
      <c r="K40" s="77">
        <v>29</v>
      </c>
      <c r="L40" s="78"/>
      <c r="M40" s="78"/>
      <c r="N40" s="77">
        <v>109</v>
      </c>
      <c r="O40" s="78"/>
      <c r="P40" s="78"/>
      <c r="Q40" s="77">
        <v>8619</v>
      </c>
      <c r="R40" s="78"/>
      <c r="S40" s="78"/>
      <c r="T40" s="77">
        <v>1306</v>
      </c>
      <c r="U40" s="78"/>
      <c r="V40" s="77">
        <v>2113</v>
      </c>
      <c r="W40" s="78"/>
      <c r="X40" s="78"/>
      <c r="Y40" s="6">
        <f t="shared" si="2"/>
        <v>12176</v>
      </c>
    </row>
    <row r="41" spans="1:25" ht="60" customHeight="1">
      <c r="A41" s="26"/>
      <c r="B41" s="93" t="s">
        <v>22</v>
      </c>
      <c r="C41" s="94"/>
      <c r="D41" s="94"/>
      <c r="E41" s="94"/>
      <c r="F41" s="94"/>
      <c r="G41" s="13" t="s">
        <v>13</v>
      </c>
      <c r="H41" s="77">
        <v>2817</v>
      </c>
      <c r="I41" s="77"/>
      <c r="J41" s="77"/>
      <c r="K41" s="77">
        <v>4113</v>
      </c>
      <c r="L41" s="78"/>
      <c r="M41" s="78"/>
      <c r="N41" s="77">
        <v>20402</v>
      </c>
      <c r="O41" s="78"/>
      <c r="P41" s="78"/>
      <c r="Q41" s="77">
        <v>39139</v>
      </c>
      <c r="R41" s="78"/>
      <c r="S41" s="78"/>
      <c r="T41" s="77">
        <v>32292</v>
      </c>
      <c r="U41" s="78"/>
      <c r="V41" s="77">
        <v>9558</v>
      </c>
      <c r="W41" s="78"/>
      <c r="X41" s="78"/>
      <c r="Y41" s="6">
        <f t="shared" si="2"/>
        <v>108321</v>
      </c>
    </row>
    <row r="42" spans="1:25" ht="60" customHeight="1" thickBot="1">
      <c r="A42" s="27"/>
      <c r="B42" s="28"/>
      <c r="C42" s="91" t="s">
        <v>21</v>
      </c>
      <c r="D42" s="92"/>
      <c r="E42" s="92"/>
      <c r="F42" s="92"/>
      <c r="G42" s="29" t="s">
        <v>13</v>
      </c>
      <c r="H42" s="79">
        <v>0</v>
      </c>
      <c r="I42" s="79"/>
      <c r="J42" s="79"/>
      <c r="K42" s="79">
        <v>0</v>
      </c>
      <c r="L42" s="80"/>
      <c r="M42" s="80"/>
      <c r="N42" s="79">
        <v>12</v>
      </c>
      <c r="O42" s="80"/>
      <c r="P42" s="80"/>
      <c r="Q42" s="79">
        <v>1139</v>
      </c>
      <c r="R42" s="80"/>
      <c r="S42" s="80"/>
      <c r="T42" s="79">
        <v>180</v>
      </c>
      <c r="U42" s="80"/>
      <c r="V42" s="79">
        <v>287</v>
      </c>
      <c r="W42" s="80"/>
      <c r="X42" s="80"/>
      <c r="Y42" s="6">
        <f t="shared" si="2"/>
        <v>1618</v>
      </c>
    </row>
    <row r="43" ht="14.25" thickTop="1"/>
  </sheetData>
  <mergeCells count="246">
    <mergeCell ref="W16:X16"/>
    <mergeCell ref="W11:X11"/>
    <mergeCell ref="W12:X12"/>
    <mergeCell ref="W14:X14"/>
    <mergeCell ref="W13:X13"/>
    <mergeCell ref="W15:X15"/>
    <mergeCell ref="C33:F33"/>
    <mergeCell ref="H37:J37"/>
    <mergeCell ref="H38:J38"/>
    <mergeCell ref="H39:J39"/>
    <mergeCell ref="A39:F39"/>
    <mergeCell ref="A34:F34"/>
    <mergeCell ref="A35:F35"/>
    <mergeCell ref="A36:F36"/>
    <mergeCell ref="H29:J29"/>
    <mergeCell ref="H30:J30"/>
    <mergeCell ref="H31:J31"/>
    <mergeCell ref="H41:J41"/>
    <mergeCell ref="A30:G30"/>
    <mergeCell ref="C31:F31"/>
    <mergeCell ref="A1:H1"/>
    <mergeCell ref="A3:C4"/>
    <mergeCell ref="H3:H4"/>
    <mergeCell ref="A23:F23"/>
    <mergeCell ref="A26:F26"/>
    <mergeCell ref="A27:B27"/>
    <mergeCell ref="C27:F27"/>
    <mergeCell ref="A25:F25"/>
    <mergeCell ref="W9:X9"/>
    <mergeCell ref="U7:X8"/>
    <mergeCell ref="A7:F9"/>
    <mergeCell ref="G7:N7"/>
    <mergeCell ref="O7:Q8"/>
    <mergeCell ref="R7:T8"/>
    <mergeCell ref="G8:I8"/>
    <mergeCell ref="J8:N8"/>
    <mergeCell ref="J9:K9"/>
    <mergeCell ref="M9:N9"/>
    <mergeCell ref="P9:Q9"/>
    <mergeCell ref="S9:T9"/>
    <mergeCell ref="U9:V9"/>
    <mergeCell ref="A10:B17"/>
    <mergeCell ref="C10:D13"/>
    <mergeCell ref="E10:F10"/>
    <mergeCell ref="J11:K11"/>
    <mergeCell ref="E12:F12"/>
    <mergeCell ref="J12:K12"/>
    <mergeCell ref="J10:K10"/>
    <mergeCell ref="J13:K13"/>
    <mergeCell ref="C14:F14"/>
    <mergeCell ref="J14:K14"/>
    <mergeCell ref="M12:N12"/>
    <mergeCell ref="M14:N14"/>
    <mergeCell ref="U10:V10"/>
    <mergeCell ref="M11:N11"/>
    <mergeCell ref="P11:Q11"/>
    <mergeCell ref="S11:T11"/>
    <mergeCell ref="U11:V11"/>
    <mergeCell ref="M10:N10"/>
    <mergeCell ref="P10:Q10"/>
    <mergeCell ref="S10:T10"/>
    <mergeCell ref="P12:Q12"/>
    <mergeCell ref="S12:T12"/>
    <mergeCell ref="U12:V12"/>
    <mergeCell ref="M13:N13"/>
    <mergeCell ref="P13:Q13"/>
    <mergeCell ref="S13:T13"/>
    <mergeCell ref="U13:V13"/>
    <mergeCell ref="P14:Q14"/>
    <mergeCell ref="S14:T14"/>
    <mergeCell ref="U14:V14"/>
    <mergeCell ref="S15:T15"/>
    <mergeCell ref="U15:V15"/>
    <mergeCell ref="S16:T16"/>
    <mergeCell ref="U16:V16"/>
    <mergeCell ref="C15:D15"/>
    <mergeCell ref="E15:F15"/>
    <mergeCell ref="C16:F16"/>
    <mergeCell ref="J16:K16"/>
    <mergeCell ref="M16:N16"/>
    <mergeCell ref="P16:Q16"/>
    <mergeCell ref="J17:K17"/>
    <mergeCell ref="M17:N17"/>
    <mergeCell ref="P15:Q15"/>
    <mergeCell ref="J15:K15"/>
    <mergeCell ref="M15:N15"/>
    <mergeCell ref="P17:Q17"/>
    <mergeCell ref="S17:T17"/>
    <mergeCell ref="U17:V17"/>
    <mergeCell ref="A18:F18"/>
    <mergeCell ref="J18:K18"/>
    <mergeCell ref="M18:N18"/>
    <mergeCell ref="P18:Q18"/>
    <mergeCell ref="S18:T18"/>
    <mergeCell ref="U18:V18"/>
    <mergeCell ref="C17:D17"/>
    <mergeCell ref="E17:F17"/>
    <mergeCell ref="U19:V19"/>
    <mergeCell ref="A20:F20"/>
    <mergeCell ref="J20:K20"/>
    <mergeCell ref="M20:N20"/>
    <mergeCell ref="P20:Q20"/>
    <mergeCell ref="S20:T20"/>
    <mergeCell ref="U20:V20"/>
    <mergeCell ref="A19:B19"/>
    <mergeCell ref="C19:F19"/>
    <mergeCell ref="J19:K19"/>
    <mergeCell ref="P21:Q21"/>
    <mergeCell ref="P19:Q19"/>
    <mergeCell ref="S19:T19"/>
    <mergeCell ref="M19:N19"/>
    <mergeCell ref="S21:T21"/>
    <mergeCell ref="U21:V21"/>
    <mergeCell ref="A22:F22"/>
    <mergeCell ref="J22:K22"/>
    <mergeCell ref="M22:N22"/>
    <mergeCell ref="P22:Q22"/>
    <mergeCell ref="S22:T22"/>
    <mergeCell ref="U22:V22"/>
    <mergeCell ref="A21:F21"/>
    <mergeCell ref="J21:K21"/>
    <mergeCell ref="M21:N21"/>
    <mergeCell ref="J23:K23"/>
    <mergeCell ref="M23:N23"/>
    <mergeCell ref="P23:Q23"/>
    <mergeCell ref="S25:T25"/>
    <mergeCell ref="S23:T23"/>
    <mergeCell ref="J25:K25"/>
    <mergeCell ref="M25:N25"/>
    <mergeCell ref="P25:Q25"/>
    <mergeCell ref="A24:F24"/>
    <mergeCell ref="J24:K24"/>
    <mergeCell ref="M24:N24"/>
    <mergeCell ref="P24:Q24"/>
    <mergeCell ref="U23:V23"/>
    <mergeCell ref="S24:T24"/>
    <mergeCell ref="U24:V24"/>
    <mergeCell ref="P27:Q27"/>
    <mergeCell ref="S27:T27"/>
    <mergeCell ref="U27:V27"/>
    <mergeCell ref="U26:V26"/>
    <mergeCell ref="U25:V25"/>
    <mergeCell ref="J26:K26"/>
    <mergeCell ref="M26:N26"/>
    <mergeCell ref="P26:Q26"/>
    <mergeCell ref="S26:T26"/>
    <mergeCell ref="V29:X29"/>
    <mergeCell ref="W27:X27"/>
    <mergeCell ref="A28:X28"/>
    <mergeCell ref="J27:K27"/>
    <mergeCell ref="M27:N27"/>
    <mergeCell ref="K29:M29"/>
    <mergeCell ref="N29:P29"/>
    <mergeCell ref="Q29:S29"/>
    <mergeCell ref="T29:U29"/>
    <mergeCell ref="A29:G29"/>
    <mergeCell ref="V31:X31"/>
    <mergeCell ref="K30:M30"/>
    <mergeCell ref="N30:P30"/>
    <mergeCell ref="A37:F37"/>
    <mergeCell ref="K32:M32"/>
    <mergeCell ref="N32:P32"/>
    <mergeCell ref="K33:M33"/>
    <mergeCell ref="H33:J33"/>
    <mergeCell ref="N33:P33"/>
    <mergeCell ref="H34:J34"/>
    <mergeCell ref="T32:U32"/>
    <mergeCell ref="V32:X32"/>
    <mergeCell ref="H32:J32"/>
    <mergeCell ref="Q30:S30"/>
    <mergeCell ref="T30:U30"/>
    <mergeCell ref="V30:X30"/>
    <mergeCell ref="K31:M31"/>
    <mergeCell ref="N31:P31"/>
    <mergeCell ref="Q31:S31"/>
    <mergeCell ref="T31:U31"/>
    <mergeCell ref="C42:F42"/>
    <mergeCell ref="B41:F41"/>
    <mergeCell ref="C40:F40"/>
    <mergeCell ref="Q32:S32"/>
    <mergeCell ref="A38:F38"/>
    <mergeCell ref="H35:J35"/>
    <mergeCell ref="H36:J36"/>
    <mergeCell ref="H40:J40"/>
    <mergeCell ref="H42:J42"/>
    <mergeCell ref="A32:F32"/>
    <mergeCell ref="K34:M34"/>
    <mergeCell ref="N34:P34"/>
    <mergeCell ref="Q36:S36"/>
    <mergeCell ref="T36:U36"/>
    <mergeCell ref="K35:M35"/>
    <mergeCell ref="N35:P35"/>
    <mergeCell ref="Q35:S35"/>
    <mergeCell ref="Q34:S34"/>
    <mergeCell ref="K36:M36"/>
    <mergeCell ref="N36:P36"/>
    <mergeCell ref="K37:M37"/>
    <mergeCell ref="N37:P37"/>
    <mergeCell ref="Q37:S37"/>
    <mergeCell ref="T37:U37"/>
    <mergeCell ref="K38:M38"/>
    <mergeCell ref="N38:P38"/>
    <mergeCell ref="W18:X18"/>
    <mergeCell ref="W19:X19"/>
    <mergeCell ref="W20:X20"/>
    <mergeCell ref="W21:X21"/>
    <mergeCell ref="W22:X22"/>
    <mergeCell ref="W23:X23"/>
    <mergeCell ref="W24:X24"/>
    <mergeCell ref="W25:X25"/>
    <mergeCell ref="K40:M40"/>
    <mergeCell ref="W26:X26"/>
    <mergeCell ref="N40:P40"/>
    <mergeCell ref="Q40:S40"/>
    <mergeCell ref="T40:U40"/>
    <mergeCell ref="V40:X40"/>
    <mergeCell ref="T38:U38"/>
    <mergeCell ref="V38:X38"/>
    <mergeCell ref="K39:M39"/>
    <mergeCell ref="N39:P39"/>
    <mergeCell ref="K41:M41"/>
    <mergeCell ref="K42:M42"/>
    <mergeCell ref="N41:P41"/>
    <mergeCell ref="Q41:S41"/>
    <mergeCell ref="N42:P42"/>
    <mergeCell ref="Q42:S42"/>
    <mergeCell ref="W10:X10"/>
    <mergeCell ref="O1:X3"/>
    <mergeCell ref="T41:U41"/>
    <mergeCell ref="V41:X41"/>
    <mergeCell ref="Q39:S39"/>
    <mergeCell ref="T39:U39"/>
    <mergeCell ref="V39:X39"/>
    <mergeCell ref="W17:X17"/>
    <mergeCell ref="V34:X34"/>
    <mergeCell ref="V35:X35"/>
    <mergeCell ref="Q33:S33"/>
    <mergeCell ref="T34:U34"/>
    <mergeCell ref="T42:U42"/>
    <mergeCell ref="V42:X42"/>
    <mergeCell ref="V33:X33"/>
    <mergeCell ref="T33:U33"/>
    <mergeCell ref="T35:U35"/>
    <mergeCell ref="V36:X36"/>
    <mergeCell ref="V37:X37"/>
    <mergeCell ref="Q38:S38"/>
  </mergeCells>
  <printOptions horizontalCentered="1"/>
  <pageMargins left="0.5905511811023623" right="0.5905511811023623" top="0.7874015748031497" bottom="0.7874015748031497" header="0" footer="0"/>
  <pageSetup fitToHeight="1" fitToWidth="1" horizontalDpi="600" verticalDpi="600" orientation="portrait" paperSize="9" scale="3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3"/>
  <sheetViews>
    <sheetView tabSelected="1" zoomScale="40" zoomScaleNormal="40" zoomScaleSheetLayoutView="55" workbookViewId="0" topLeftCell="A1">
      <selection activeCell="AF29" sqref="AF29"/>
    </sheetView>
  </sheetViews>
  <sheetFormatPr defaultColWidth="9.00390625" defaultRowHeight="13.5"/>
  <cols>
    <col min="1" max="1" width="5.875" style="2" customWidth="1"/>
    <col min="2" max="2" width="9.25390625" style="2" customWidth="1"/>
    <col min="3" max="3" width="5.625" style="2" customWidth="1"/>
    <col min="4" max="4" width="9.375" style="2" customWidth="1"/>
    <col min="5" max="5" width="6.125" style="2" customWidth="1"/>
    <col min="6" max="6" width="12.125" style="2" customWidth="1"/>
    <col min="7" max="7" width="4.50390625" style="2" customWidth="1"/>
    <col min="8" max="8" width="9.50390625" style="2" customWidth="1"/>
    <col min="9" max="9" width="2.375" style="2" customWidth="1"/>
    <col min="10" max="10" width="18.00390625" style="2" customWidth="1"/>
    <col min="11" max="11" width="7.25390625" style="2" customWidth="1"/>
    <col min="12" max="12" width="5.75390625" style="2" customWidth="1"/>
    <col min="13" max="13" width="6.00390625" style="2" customWidth="1"/>
    <col min="14" max="14" width="11.75390625" style="2" customWidth="1"/>
    <col min="15" max="15" width="6.00390625" style="2" customWidth="1"/>
    <col min="16" max="16" width="7.125" style="2" customWidth="1"/>
    <col min="17" max="17" width="18.875" style="2" customWidth="1"/>
    <col min="18" max="18" width="3.50390625" style="2" customWidth="1"/>
    <col min="19" max="19" width="11.00390625" style="2" customWidth="1"/>
    <col min="20" max="20" width="3.75390625" style="2" customWidth="1"/>
    <col min="21" max="21" width="11.50390625" style="2" customWidth="1"/>
    <col min="22" max="22" width="0.5" style="2" customWidth="1"/>
    <col min="23" max="23" width="16.25390625" style="2" customWidth="1"/>
    <col min="24" max="24" width="15.25390625" style="2" customWidth="1"/>
    <col min="25" max="25" width="11.125" style="2" customWidth="1"/>
    <col min="26" max="26" width="6.25390625" style="2" customWidth="1"/>
    <col min="27" max="27" width="6.125" style="2" customWidth="1"/>
    <col min="28" max="29" width="9.375" style="2" customWidth="1"/>
    <col min="30" max="30" width="6.375" style="2" customWidth="1"/>
    <col min="31" max="32" width="20.625" style="2" customWidth="1"/>
    <col min="33" max="16384" width="9.00390625" style="2" customWidth="1"/>
  </cols>
  <sheetData>
    <row r="1" spans="1:30" s="36" customFormat="1" ht="53.25" customHeight="1">
      <c r="A1" s="175" t="s">
        <v>81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</row>
    <row r="2" spans="1:30" s="36" customFormat="1" ht="21" customHeight="1">
      <c r="A2" s="175"/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</row>
    <row r="3" spans="1:30" s="36" customFormat="1" ht="16.5" customHeight="1">
      <c r="A3" s="175"/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</row>
    <row r="4" spans="1:30" s="36" customFormat="1" ht="21" customHeight="1">
      <c r="A4" s="37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</row>
    <row r="5" spans="1:30" s="36" customFormat="1" ht="22.5" customHeight="1">
      <c r="A5" s="38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</row>
    <row r="6" spans="1:30" ht="30" customHeight="1" thickBot="1">
      <c r="A6" s="30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</row>
    <row r="7" spans="1:31" ht="49.5" customHeight="1" thickTop="1">
      <c r="A7" s="224"/>
      <c r="B7" s="224"/>
      <c r="C7" s="235"/>
      <c r="D7" s="235"/>
      <c r="E7" s="183"/>
      <c r="F7" s="183"/>
      <c r="G7" s="235"/>
      <c r="H7" s="235"/>
      <c r="I7" s="183"/>
      <c r="J7" s="183"/>
      <c r="K7" s="253" t="s">
        <v>24</v>
      </c>
      <c r="L7" s="254"/>
      <c r="M7" s="254"/>
      <c r="N7" s="254"/>
      <c r="O7" s="254"/>
      <c r="P7" s="254"/>
      <c r="Q7" s="183"/>
      <c r="R7" s="179"/>
      <c r="S7" s="180"/>
      <c r="T7" s="179"/>
      <c r="U7" s="184"/>
      <c r="V7" s="180"/>
      <c r="W7" s="184"/>
      <c r="X7" s="176"/>
      <c r="Y7" s="177"/>
      <c r="Z7" s="178"/>
      <c r="AA7" s="178"/>
      <c r="AB7" s="178"/>
      <c r="AC7" s="177"/>
      <c r="AD7" s="181"/>
      <c r="AE7" s="35"/>
    </row>
    <row r="8" spans="1:31" ht="49.5" customHeight="1">
      <c r="A8" s="224"/>
      <c r="B8" s="224"/>
      <c r="C8" s="235"/>
      <c r="D8" s="235"/>
      <c r="E8" s="183"/>
      <c r="F8" s="183"/>
      <c r="G8" s="235"/>
      <c r="H8" s="235"/>
      <c r="I8" s="183"/>
      <c r="J8" s="183"/>
      <c r="K8" s="249" t="s">
        <v>25</v>
      </c>
      <c r="L8" s="250"/>
      <c r="M8" s="255" t="s">
        <v>35</v>
      </c>
      <c r="N8" s="256"/>
      <c r="O8" s="256"/>
      <c r="P8" s="256"/>
      <c r="Q8" s="183"/>
      <c r="R8" s="179"/>
      <c r="S8" s="180"/>
      <c r="T8" s="179"/>
      <c r="U8" s="184"/>
      <c r="V8" s="180"/>
      <c r="W8" s="184"/>
      <c r="X8" s="176"/>
      <c r="Y8" s="179"/>
      <c r="Z8" s="180"/>
      <c r="AA8" s="180"/>
      <c r="AB8" s="180"/>
      <c r="AC8" s="179"/>
      <c r="AD8" s="182"/>
      <c r="AE8" s="35"/>
    </row>
    <row r="9" spans="1:31" ht="190.5" customHeight="1">
      <c r="A9" s="224"/>
      <c r="B9" s="224"/>
      <c r="C9" s="235"/>
      <c r="D9" s="235"/>
      <c r="E9" s="183"/>
      <c r="F9" s="183"/>
      <c r="G9" s="235"/>
      <c r="H9" s="235"/>
      <c r="I9" s="183"/>
      <c r="J9" s="183"/>
      <c r="K9" s="185" t="s">
        <v>34</v>
      </c>
      <c r="L9" s="187"/>
      <c r="M9" s="251"/>
      <c r="N9" s="252"/>
      <c r="O9" s="185"/>
      <c r="P9" s="186"/>
      <c r="Q9" s="183"/>
      <c r="R9" s="179"/>
      <c r="S9" s="180"/>
      <c r="T9" s="179"/>
      <c r="U9" s="184"/>
      <c r="V9" s="180"/>
      <c r="W9" s="184"/>
      <c r="X9" s="176"/>
      <c r="Y9" s="179"/>
      <c r="Z9" s="180"/>
      <c r="AA9" s="180"/>
      <c r="AB9" s="180"/>
      <c r="AC9" s="179"/>
      <c r="AD9" s="182"/>
      <c r="AE9" s="4"/>
    </row>
    <row r="10" spans="1:31" ht="60.75" customHeight="1">
      <c r="A10" s="198" t="s">
        <v>31</v>
      </c>
      <c r="B10" s="199"/>
      <c r="C10" s="198" t="s">
        <v>32</v>
      </c>
      <c r="D10" s="199"/>
      <c r="E10" s="198" t="s">
        <v>74</v>
      </c>
      <c r="F10" s="199"/>
      <c r="G10" s="198" t="s">
        <v>75</v>
      </c>
      <c r="H10" s="199"/>
      <c r="I10" s="198" t="s">
        <v>68</v>
      </c>
      <c r="J10" s="199"/>
      <c r="K10" s="188"/>
      <c r="L10" s="189"/>
      <c r="M10" s="190" t="s">
        <v>69</v>
      </c>
      <c r="N10" s="191"/>
      <c r="O10" s="190" t="s">
        <v>70</v>
      </c>
      <c r="P10" s="191"/>
      <c r="Q10" s="23" t="s">
        <v>71</v>
      </c>
      <c r="R10" s="198" t="s">
        <v>33</v>
      </c>
      <c r="S10" s="199"/>
      <c r="T10" s="248"/>
      <c r="U10" s="248"/>
      <c r="V10" s="198" t="s">
        <v>72</v>
      </c>
      <c r="W10" s="199"/>
      <c r="X10" s="41" t="s">
        <v>76</v>
      </c>
      <c r="Y10" s="205" t="s">
        <v>73</v>
      </c>
      <c r="Z10" s="206"/>
      <c r="AA10" s="206"/>
      <c r="AB10" s="207"/>
      <c r="AC10" s="188" t="s">
        <v>59</v>
      </c>
      <c r="AD10" s="200"/>
      <c r="AE10" s="4"/>
    </row>
    <row r="11" spans="1:31" ht="60" customHeight="1">
      <c r="A11" s="245">
        <v>28</v>
      </c>
      <c r="B11" s="246"/>
      <c r="C11" s="242">
        <v>53110</v>
      </c>
      <c r="D11" s="243"/>
      <c r="E11" s="242">
        <f>'46'!J10+'46'!M10-'46'!P10+'46'!S10++'46'!W10+'47'!A11+'47'!C11</f>
        <v>374313</v>
      </c>
      <c r="F11" s="243"/>
      <c r="G11" s="242">
        <v>26711</v>
      </c>
      <c r="H11" s="243"/>
      <c r="I11" s="242">
        <f>E11+G11</f>
        <v>401024</v>
      </c>
      <c r="J11" s="243"/>
      <c r="K11" s="247">
        <v>1027</v>
      </c>
      <c r="L11" s="247"/>
      <c r="M11" s="236">
        <v>40608</v>
      </c>
      <c r="N11" s="236"/>
      <c r="O11" s="242">
        <v>1576</v>
      </c>
      <c r="P11" s="243"/>
      <c r="Q11" s="53">
        <f>I11+M11</f>
        <v>441632</v>
      </c>
      <c r="R11" s="244"/>
      <c r="S11" s="244"/>
      <c r="T11" s="244"/>
      <c r="U11" s="244"/>
      <c r="V11" s="244"/>
      <c r="W11" s="244"/>
      <c r="X11" s="31"/>
      <c r="Y11" s="201">
        <v>653667</v>
      </c>
      <c r="Z11" s="201"/>
      <c r="AA11" s="201"/>
      <c r="AB11" s="201"/>
      <c r="AC11" s="194">
        <f>Q11/Y11*100</f>
        <v>67.56222969799607</v>
      </c>
      <c r="AD11" s="195"/>
      <c r="AE11" s="35"/>
    </row>
    <row r="12" spans="1:31" ht="60" customHeight="1">
      <c r="A12" s="225">
        <v>0</v>
      </c>
      <c r="B12" s="226"/>
      <c r="C12" s="236">
        <v>481</v>
      </c>
      <c r="D12" s="236"/>
      <c r="E12" s="236">
        <f>'46'!J11+'46'!M11-'46'!P11+'46'!S11++'46'!W11+'47'!A12+'47'!C12</f>
        <v>433</v>
      </c>
      <c r="F12" s="236"/>
      <c r="G12" s="236">
        <v>0</v>
      </c>
      <c r="H12" s="236"/>
      <c r="I12" s="236">
        <f aca="true" t="shared" si="0" ref="I12:I17">E12+G12</f>
        <v>433</v>
      </c>
      <c r="J12" s="236"/>
      <c r="K12" s="247">
        <v>3</v>
      </c>
      <c r="L12" s="247"/>
      <c r="M12" s="236">
        <v>284</v>
      </c>
      <c r="N12" s="236"/>
      <c r="O12" s="242">
        <v>14</v>
      </c>
      <c r="P12" s="243"/>
      <c r="Q12" s="53">
        <f aca="true" t="shared" si="1" ref="Q12:Q28">I12+M12</f>
        <v>717</v>
      </c>
      <c r="R12" s="244"/>
      <c r="S12" s="244"/>
      <c r="T12" s="244"/>
      <c r="U12" s="244"/>
      <c r="V12" s="244"/>
      <c r="W12" s="244"/>
      <c r="X12" s="31"/>
      <c r="Y12" s="201">
        <v>3555</v>
      </c>
      <c r="Z12" s="201"/>
      <c r="AA12" s="201"/>
      <c r="AB12" s="201"/>
      <c r="AC12" s="196">
        <f aca="true" t="shared" si="2" ref="AC12:AC28">Q12/Y12*100</f>
        <v>20.168776371308017</v>
      </c>
      <c r="AD12" s="197"/>
      <c r="AE12" s="35"/>
    </row>
    <row r="13" spans="1:31" ht="60" customHeight="1">
      <c r="A13" s="225">
        <v>0</v>
      </c>
      <c r="B13" s="226"/>
      <c r="C13" s="236">
        <v>432957</v>
      </c>
      <c r="D13" s="236"/>
      <c r="E13" s="236">
        <f>'46'!J12+'46'!M12-'46'!P12+'46'!S12++'46'!W12+'47'!A13+'47'!C13</f>
        <v>1084005</v>
      </c>
      <c r="F13" s="236"/>
      <c r="G13" s="236">
        <v>34491</v>
      </c>
      <c r="H13" s="236"/>
      <c r="I13" s="236">
        <f t="shared" si="0"/>
        <v>1118496</v>
      </c>
      <c r="J13" s="236"/>
      <c r="K13" s="247">
        <v>3089</v>
      </c>
      <c r="L13" s="247"/>
      <c r="M13" s="236">
        <v>640220</v>
      </c>
      <c r="N13" s="236"/>
      <c r="O13" s="266">
        <v>30877</v>
      </c>
      <c r="P13" s="266"/>
      <c r="Q13" s="53">
        <f t="shared" si="1"/>
        <v>1758716</v>
      </c>
      <c r="R13" s="244"/>
      <c r="S13" s="244"/>
      <c r="T13" s="244"/>
      <c r="U13" s="244"/>
      <c r="V13" s="244"/>
      <c r="W13" s="244"/>
      <c r="X13" s="31"/>
      <c r="Y13" s="201">
        <v>2700392</v>
      </c>
      <c r="Z13" s="201"/>
      <c r="AA13" s="201"/>
      <c r="AB13" s="201"/>
      <c r="AC13" s="196">
        <f t="shared" si="2"/>
        <v>65.12817398362904</v>
      </c>
      <c r="AD13" s="197"/>
      <c r="AE13" s="35"/>
    </row>
    <row r="14" spans="1:31" ht="60" customHeight="1">
      <c r="A14" s="225">
        <v>0</v>
      </c>
      <c r="B14" s="226"/>
      <c r="C14" s="236">
        <v>233658</v>
      </c>
      <c r="D14" s="236"/>
      <c r="E14" s="236">
        <f>'46'!J13+'46'!M13-'46'!P13+'46'!S13++'46'!W13+'47'!A14+'47'!C14</f>
        <v>98137</v>
      </c>
      <c r="F14" s="236"/>
      <c r="G14" s="236">
        <v>6533</v>
      </c>
      <c r="H14" s="236"/>
      <c r="I14" s="236">
        <f t="shared" si="0"/>
        <v>104670</v>
      </c>
      <c r="J14" s="236"/>
      <c r="K14" s="247">
        <v>133</v>
      </c>
      <c r="L14" s="247"/>
      <c r="M14" s="236">
        <v>62561</v>
      </c>
      <c r="N14" s="236"/>
      <c r="O14" s="242">
        <v>5674</v>
      </c>
      <c r="P14" s="243"/>
      <c r="Q14" s="53">
        <f t="shared" si="1"/>
        <v>167231</v>
      </c>
      <c r="R14" s="244"/>
      <c r="S14" s="244"/>
      <c r="T14" s="244"/>
      <c r="U14" s="244"/>
      <c r="V14" s="244"/>
      <c r="W14" s="244"/>
      <c r="X14" s="31"/>
      <c r="Y14" s="201">
        <v>511146</v>
      </c>
      <c r="Z14" s="201"/>
      <c r="AA14" s="201"/>
      <c r="AB14" s="201"/>
      <c r="AC14" s="196">
        <f t="shared" si="2"/>
        <v>32.716875413287006</v>
      </c>
      <c r="AD14" s="197"/>
      <c r="AE14" s="35"/>
    </row>
    <row r="15" spans="1:31" ht="60" customHeight="1">
      <c r="A15" s="225">
        <v>43</v>
      </c>
      <c r="B15" s="226"/>
      <c r="C15" s="236">
        <v>60583</v>
      </c>
      <c r="D15" s="236"/>
      <c r="E15" s="236">
        <f>'46'!J14+'46'!M14-'46'!P14+'46'!S14++'46'!W14+'47'!A15+'47'!C15</f>
        <v>557111</v>
      </c>
      <c r="F15" s="236"/>
      <c r="G15" s="236">
        <v>34372</v>
      </c>
      <c r="H15" s="236"/>
      <c r="I15" s="236">
        <f t="shared" si="0"/>
        <v>591483</v>
      </c>
      <c r="J15" s="236"/>
      <c r="K15" s="247">
        <v>15115</v>
      </c>
      <c r="L15" s="247"/>
      <c r="M15" s="236">
        <v>398979</v>
      </c>
      <c r="N15" s="236"/>
      <c r="O15" s="266">
        <v>19268</v>
      </c>
      <c r="P15" s="266"/>
      <c r="Q15" s="53">
        <f t="shared" si="1"/>
        <v>990462</v>
      </c>
      <c r="R15" s="244"/>
      <c r="S15" s="244"/>
      <c r="T15" s="244"/>
      <c r="U15" s="244"/>
      <c r="V15" s="244"/>
      <c r="W15" s="244"/>
      <c r="X15" s="31"/>
      <c r="Y15" s="201">
        <v>1186505</v>
      </c>
      <c r="Z15" s="201"/>
      <c r="AA15" s="201"/>
      <c r="AB15" s="201"/>
      <c r="AC15" s="196">
        <f t="shared" si="2"/>
        <v>83.47727148221036</v>
      </c>
      <c r="AD15" s="197"/>
      <c r="AE15" s="35"/>
    </row>
    <row r="16" spans="1:31" ht="60" customHeight="1">
      <c r="A16" s="225">
        <v>0</v>
      </c>
      <c r="B16" s="226"/>
      <c r="C16" s="236">
        <v>762</v>
      </c>
      <c r="D16" s="236"/>
      <c r="E16" s="236">
        <f>'46'!J15+'46'!M15-'46'!P15+'46'!S15++'46'!W15+'47'!A16+'47'!C16</f>
        <v>3310</v>
      </c>
      <c r="F16" s="236"/>
      <c r="G16" s="236">
        <v>0</v>
      </c>
      <c r="H16" s="236"/>
      <c r="I16" s="236">
        <f t="shared" si="0"/>
        <v>3310</v>
      </c>
      <c r="J16" s="236"/>
      <c r="K16" s="247">
        <v>7</v>
      </c>
      <c r="L16" s="247"/>
      <c r="M16" s="236">
        <v>401</v>
      </c>
      <c r="N16" s="236"/>
      <c r="O16" s="242">
        <v>20</v>
      </c>
      <c r="P16" s="243"/>
      <c r="Q16" s="53">
        <f t="shared" si="1"/>
        <v>3711</v>
      </c>
      <c r="R16" s="244"/>
      <c r="S16" s="244"/>
      <c r="T16" s="244"/>
      <c r="U16" s="244"/>
      <c r="V16" s="244"/>
      <c r="W16" s="244"/>
      <c r="X16" s="31"/>
      <c r="Y16" s="201">
        <v>6177</v>
      </c>
      <c r="Z16" s="201"/>
      <c r="AA16" s="201"/>
      <c r="AB16" s="201"/>
      <c r="AC16" s="196">
        <f t="shared" si="2"/>
        <v>60.077707625060704</v>
      </c>
      <c r="AD16" s="197"/>
      <c r="AE16" s="35"/>
    </row>
    <row r="17" spans="1:31" ht="60" customHeight="1">
      <c r="A17" s="227">
        <f>A11+A13+A15</f>
        <v>71</v>
      </c>
      <c r="B17" s="228"/>
      <c r="C17" s="237">
        <f>C11+C13+C15</f>
        <v>546650</v>
      </c>
      <c r="D17" s="238"/>
      <c r="E17" s="237">
        <f>'46'!J16+'46'!M16-'46'!P16+'46'!S16++'46'!W16+'47'!A17+'47'!C17</f>
        <v>2015429</v>
      </c>
      <c r="F17" s="238"/>
      <c r="G17" s="237">
        <f>G11+G13+G15</f>
        <v>95574</v>
      </c>
      <c r="H17" s="238"/>
      <c r="I17" s="261">
        <f t="shared" si="0"/>
        <v>2111003</v>
      </c>
      <c r="J17" s="262"/>
      <c r="K17" s="259">
        <f>K11+K13+K15</f>
        <v>19231</v>
      </c>
      <c r="L17" s="259"/>
      <c r="M17" s="265">
        <f>M11+M13+M15</f>
        <v>1079807</v>
      </c>
      <c r="N17" s="265"/>
      <c r="O17" s="267">
        <f>O11+O13+O15</f>
        <v>51721</v>
      </c>
      <c r="P17" s="268"/>
      <c r="Q17" s="54">
        <f t="shared" si="1"/>
        <v>3190810</v>
      </c>
      <c r="R17" s="202">
        <v>28</v>
      </c>
      <c r="S17" s="202"/>
      <c r="T17" s="202">
        <v>121</v>
      </c>
      <c r="U17" s="202"/>
      <c r="V17" s="275">
        <v>69309</v>
      </c>
      <c r="W17" s="276"/>
      <c r="X17" s="42">
        <v>69309</v>
      </c>
      <c r="Y17" s="202">
        <f>Y11+Y13+Y15</f>
        <v>4540564</v>
      </c>
      <c r="Z17" s="202"/>
      <c r="AA17" s="202"/>
      <c r="AB17" s="202"/>
      <c r="AC17" s="192">
        <f t="shared" si="2"/>
        <v>70.27342858728564</v>
      </c>
      <c r="AD17" s="193"/>
      <c r="AE17" s="35"/>
    </row>
    <row r="18" spans="1:31" ht="60" customHeight="1">
      <c r="A18" s="225">
        <v>0</v>
      </c>
      <c r="B18" s="226"/>
      <c r="C18" s="236">
        <f>C12+C14+C16</f>
        <v>234901</v>
      </c>
      <c r="D18" s="236"/>
      <c r="E18" s="236">
        <f>'46'!J17+'46'!M17-'46'!P17+'46'!S17++'46'!W17+'47'!A18+'47'!C18</f>
        <v>101880</v>
      </c>
      <c r="F18" s="236"/>
      <c r="G18" s="236">
        <f>G12+G14+G16</f>
        <v>6533</v>
      </c>
      <c r="H18" s="236"/>
      <c r="I18" s="236">
        <f>E18+G18</f>
        <v>108413</v>
      </c>
      <c r="J18" s="236"/>
      <c r="K18" s="258">
        <f>K12+K14+K16</f>
        <v>143</v>
      </c>
      <c r="L18" s="258"/>
      <c r="M18" s="258">
        <f>M12+M14+M16</f>
        <v>63246</v>
      </c>
      <c r="N18" s="258"/>
      <c r="O18" s="258">
        <f>O12+O14+O16</f>
        <v>5708</v>
      </c>
      <c r="P18" s="258"/>
      <c r="Q18" s="53">
        <f t="shared" si="1"/>
        <v>171659</v>
      </c>
      <c r="R18" s="201">
        <f>R12+R14+R16</f>
        <v>0</v>
      </c>
      <c r="S18" s="201"/>
      <c r="T18" s="201">
        <v>0</v>
      </c>
      <c r="U18" s="201"/>
      <c r="V18" s="245">
        <v>258</v>
      </c>
      <c r="W18" s="246"/>
      <c r="X18" s="43">
        <v>12</v>
      </c>
      <c r="Y18" s="201">
        <f>Y12+Y14+Y16</f>
        <v>520878</v>
      </c>
      <c r="Z18" s="201"/>
      <c r="AA18" s="201"/>
      <c r="AB18" s="201"/>
      <c r="AC18" s="196">
        <f t="shared" si="2"/>
        <v>32.955701719020574</v>
      </c>
      <c r="AD18" s="197"/>
      <c r="AE18" s="35"/>
    </row>
    <row r="19" spans="1:31" ht="60" customHeight="1">
      <c r="A19" s="225">
        <v>1</v>
      </c>
      <c r="B19" s="226"/>
      <c r="C19" s="236">
        <v>0</v>
      </c>
      <c r="D19" s="236"/>
      <c r="E19" s="236">
        <f>'46'!J18+'46'!M18-'46'!P18+'46'!S18++'46'!W18+'47'!A19+'47'!C19</f>
        <v>40988</v>
      </c>
      <c r="F19" s="236"/>
      <c r="G19" s="236">
        <v>657</v>
      </c>
      <c r="H19" s="236"/>
      <c r="I19" s="236">
        <f>E19+G19</f>
        <v>41645</v>
      </c>
      <c r="J19" s="236"/>
      <c r="K19" s="258">
        <v>440</v>
      </c>
      <c r="L19" s="258"/>
      <c r="M19" s="258">
        <v>22089</v>
      </c>
      <c r="N19" s="258"/>
      <c r="O19" s="258">
        <v>877</v>
      </c>
      <c r="P19" s="258"/>
      <c r="Q19" s="53">
        <f t="shared" si="1"/>
        <v>63734</v>
      </c>
      <c r="R19" s="244"/>
      <c r="S19" s="244"/>
      <c r="T19" s="244"/>
      <c r="U19" s="244"/>
      <c r="V19" s="244"/>
      <c r="W19" s="244"/>
      <c r="X19" s="31"/>
      <c r="Y19" s="201">
        <v>119912</v>
      </c>
      <c r="Z19" s="201"/>
      <c r="AA19" s="201"/>
      <c r="AB19" s="201"/>
      <c r="AC19" s="196">
        <f t="shared" si="2"/>
        <v>53.150643805457335</v>
      </c>
      <c r="AD19" s="197"/>
      <c r="AE19" s="35"/>
    </row>
    <row r="20" spans="1:31" ht="60" customHeight="1">
      <c r="A20" s="225">
        <v>0</v>
      </c>
      <c r="B20" s="226"/>
      <c r="C20" s="236">
        <v>0</v>
      </c>
      <c r="D20" s="236"/>
      <c r="E20" s="236">
        <f>'46'!J19+'46'!M19-'46'!P19+'46'!S19++'46'!W19+'47'!A20+'47'!C20</f>
        <v>0</v>
      </c>
      <c r="F20" s="236"/>
      <c r="G20" s="236">
        <v>0</v>
      </c>
      <c r="H20" s="236"/>
      <c r="I20" s="236">
        <f>E20+G20</f>
        <v>0</v>
      </c>
      <c r="J20" s="236"/>
      <c r="K20" s="258">
        <v>0</v>
      </c>
      <c r="L20" s="258"/>
      <c r="M20" s="258">
        <v>0</v>
      </c>
      <c r="N20" s="258"/>
      <c r="O20" s="258">
        <v>0</v>
      </c>
      <c r="P20" s="258"/>
      <c r="Q20" s="53">
        <f t="shared" si="1"/>
        <v>0</v>
      </c>
      <c r="R20" s="244"/>
      <c r="S20" s="244"/>
      <c r="T20" s="244"/>
      <c r="U20" s="244"/>
      <c r="V20" s="244"/>
      <c r="W20" s="244"/>
      <c r="X20" s="31"/>
      <c r="Y20" s="201">
        <v>0</v>
      </c>
      <c r="Z20" s="201"/>
      <c r="AA20" s="201"/>
      <c r="AB20" s="201"/>
      <c r="AC20" s="194" t="s">
        <v>82</v>
      </c>
      <c r="AD20" s="195"/>
      <c r="AE20" s="35"/>
    </row>
    <row r="21" spans="1:31" ht="60" customHeight="1">
      <c r="A21" s="225">
        <v>0</v>
      </c>
      <c r="B21" s="226"/>
      <c r="C21" s="236">
        <v>0</v>
      </c>
      <c r="D21" s="236"/>
      <c r="E21" s="236">
        <f>'46'!J20+'46'!M20-'46'!P20+'46'!S20++'46'!W20+'47'!A21+'47'!C21</f>
        <v>13611</v>
      </c>
      <c r="F21" s="236"/>
      <c r="G21" s="236">
        <v>525</v>
      </c>
      <c r="H21" s="236"/>
      <c r="I21" s="236">
        <f>E21+G21</f>
        <v>14136</v>
      </c>
      <c r="J21" s="236"/>
      <c r="K21" s="258">
        <v>574</v>
      </c>
      <c r="L21" s="258"/>
      <c r="M21" s="258">
        <v>12725</v>
      </c>
      <c r="N21" s="258"/>
      <c r="O21" s="258">
        <v>409</v>
      </c>
      <c r="P21" s="258"/>
      <c r="Q21" s="53">
        <f t="shared" si="1"/>
        <v>26861</v>
      </c>
      <c r="R21" s="244"/>
      <c r="S21" s="244"/>
      <c r="T21" s="244"/>
      <c r="U21" s="244"/>
      <c r="V21" s="244"/>
      <c r="W21" s="244"/>
      <c r="X21" s="31"/>
      <c r="Y21" s="201">
        <v>25979</v>
      </c>
      <c r="Z21" s="201"/>
      <c r="AA21" s="201"/>
      <c r="AB21" s="201"/>
      <c r="AC21" s="196">
        <f t="shared" si="2"/>
        <v>103.39504984795411</v>
      </c>
      <c r="AD21" s="197"/>
      <c r="AE21" s="35"/>
    </row>
    <row r="22" spans="1:31" ht="60" customHeight="1">
      <c r="A22" s="229"/>
      <c r="B22" s="230"/>
      <c r="C22" s="239"/>
      <c r="D22" s="239"/>
      <c r="E22" s="239"/>
      <c r="F22" s="239"/>
      <c r="G22" s="257"/>
      <c r="H22" s="257"/>
      <c r="I22" s="263"/>
      <c r="J22" s="263"/>
      <c r="K22" s="258">
        <v>1</v>
      </c>
      <c r="L22" s="258"/>
      <c r="M22" s="258">
        <v>840</v>
      </c>
      <c r="N22" s="258"/>
      <c r="O22" s="258">
        <v>40</v>
      </c>
      <c r="P22" s="258"/>
      <c r="Q22" s="53">
        <f t="shared" si="1"/>
        <v>840</v>
      </c>
      <c r="R22" s="244"/>
      <c r="S22" s="244"/>
      <c r="T22" s="244"/>
      <c r="U22" s="244"/>
      <c r="V22" s="244"/>
      <c r="W22" s="244"/>
      <c r="X22" s="55"/>
      <c r="Y22" s="208">
        <v>840</v>
      </c>
      <c r="Z22" s="208"/>
      <c r="AA22" s="208"/>
      <c r="AB22" s="208"/>
      <c r="AC22" s="196">
        <f t="shared" si="2"/>
        <v>100</v>
      </c>
      <c r="AD22" s="197"/>
      <c r="AE22" s="35"/>
    </row>
    <row r="23" spans="1:31" ht="60" customHeight="1">
      <c r="A23" s="225">
        <v>0</v>
      </c>
      <c r="B23" s="226"/>
      <c r="C23" s="236">
        <v>0</v>
      </c>
      <c r="D23" s="236"/>
      <c r="E23" s="236">
        <f>'46'!J22+'46'!M22-'46'!P22+'46'!S22++'46'!W22+'47'!A23+'47'!C23</f>
        <v>638</v>
      </c>
      <c r="F23" s="236"/>
      <c r="G23" s="258">
        <v>127</v>
      </c>
      <c r="H23" s="258"/>
      <c r="I23" s="258">
        <f aca="true" t="shared" si="3" ref="I23:I28">E23+G23</f>
        <v>765</v>
      </c>
      <c r="J23" s="258"/>
      <c r="K23" s="258">
        <v>83</v>
      </c>
      <c r="L23" s="258"/>
      <c r="M23" s="258">
        <v>1924</v>
      </c>
      <c r="N23" s="258"/>
      <c r="O23" s="258">
        <v>95</v>
      </c>
      <c r="P23" s="258"/>
      <c r="Q23" s="53">
        <f t="shared" si="1"/>
        <v>2689</v>
      </c>
      <c r="R23" s="244"/>
      <c r="S23" s="244"/>
      <c r="T23" s="244"/>
      <c r="U23" s="244"/>
      <c r="V23" s="244"/>
      <c r="W23" s="244"/>
      <c r="X23" s="55"/>
      <c r="Y23" s="201">
        <v>3118</v>
      </c>
      <c r="Z23" s="201"/>
      <c r="AA23" s="201"/>
      <c r="AB23" s="201"/>
      <c r="AC23" s="196">
        <f t="shared" si="2"/>
        <v>86.241180243746</v>
      </c>
      <c r="AD23" s="197"/>
      <c r="AE23" s="35"/>
    </row>
    <row r="24" spans="1:31" ht="60" customHeight="1">
      <c r="A24" s="225">
        <v>0</v>
      </c>
      <c r="B24" s="226"/>
      <c r="C24" s="236">
        <v>0</v>
      </c>
      <c r="D24" s="236"/>
      <c r="E24" s="236">
        <f>'46'!J23+'46'!M23-'46'!P23+'46'!S23++'46'!W23+'47'!A24+'47'!C24</f>
        <v>0</v>
      </c>
      <c r="F24" s="236"/>
      <c r="G24" s="258">
        <v>0</v>
      </c>
      <c r="H24" s="258"/>
      <c r="I24" s="258">
        <f t="shared" si="3"/>
        <v>0</v>
      </c>
      <c r="J24" s="258"/>
      <c r="K24" s="258">
        <v>43</v>
      </c>
      <c r="L24" s="258"/>
      <c r="M24" s="258">
        <v>1110</v>
      </c>
      <c r="N24" s="258"/>
      <c r="O24" s="258">
        <v>55</v>
      </c>
      <c r="P24" s="258"/>
      <c r="Q24" s="53">
        <f t="shared" si="1"/>
        <v>1110</v>
      </c>
      <c r="R24" s="244"/>
      <c r="S24" s="244"/>
      <c r="T24" s="244"/>
      <c r="U24" s="244"/>
      <c r="V24" s="244"/>
      <c r="W24" s="244"/>
      <c r="X24" s="55"/>
      <c r="Y24" s="201">
        <v>996</v>
      </c>
      <c r="Z24" s="201"/>
      <c r="AA24" s="201"/>
      <c r="AB24" s="201"/>
      <c r="AC24" s="196">
        <f t="shared" si="2"/>
        <v>111.44578313253012</v>
      </c>
      <c r="AD24" s="197"/>
      <c r="AE24" s="35"/>
    </row>
    <row r="25" spans="1:31" ht="60" customHeight="1">
      <c r="A25" s="225">
        <v>0</v>
      </c>
      <c r="B25" s="226"/>
      <c r="C25" s="236">
        <v>0</v>
      </c>
      <c r="D25" s="236"/>
      <c r="E25" s="236">
        <f>'46'!J24+'46'!M24-'46'!P24+'46'!S24++'46'!W24+'47'!A25+'47'!C25</f>
        <v>0</v>
      </c>
      <c r="F25" s="236"/>
      <c r="G25" s="258">
        <v>0</v>
      </c>
      <c r="H25" s="258"/>
      <c r="I25" s="258">
        <f t="shared" si="3"/>
        <v>0</v>
      </c>
      <c r="J25" s="258"/>
      <c r="K25" s="264"/>
      <c r="L25" s="264"/>
      <c r="M25" s="258">
        <v>0</v>
      </c>
      <c r="N25" s="258"/>
      <c r="O25" s="258">
        <v>0</v>
      </c>
      <c r="P25" s="258"/>
      <c r="Q25" s="53">
        <f t="shared" si="1"/>
        <v>0</v>
      </c>
      <c r="R25" s="244"/>
      <c r="S25" s="244"/>
      <c r="T25" s="244"/>
      <c r="U25" s="244"/>
      <c r="V25" s="244"/>
      <c r="W25" s="244"/>
      <c r="X25" s="55"/>
      <c r="Y25" s="201">
        <v>0</v>
      </c>
      <c r="Z25" s="201"/>
      <c r="AA25" s="201"/>
      <c r="AB25" s="201"/>
      <c r="AC25" s="194" t="s">
        <v>82</v>
      </c>
      <c r="AD25" s="195"/>
      <c r="AE25" s="35"/>
    </row>
    <row r="26" spans="1:31" ht="60" customHeight="1">
      <c r="A26" s="225">
        <v>0</v>
      </c>
      <c r="B26" s="226"/>
      <c r="C26" s="236">
        <v>0</v>
      </c>
      <c r="D26" s="236"/>
      <c r="E26" s="236">
        <f>'46'!J25+'46'!M25-'46'!P25+'46'!S25++'46'!W25+'47'!A26+'47'!C26</f>
        <v>0</v>
      </c>
      <c r="F26" s="236"/>
      <c r="G26" s="258">
        <v>0</v>
      </c>
      <c r="H26" s="258"/>
      <c r="I26" s="258">
        <f t="shared" si="3"/>
        <v>0</v>
      </c>
      <c r="J26" s="258"/>
      <c r="K26" s="264"/>
      <c r="L26" s="264"/>
      <c r="M26" s="258">
        <v>0</v>
      </c>
      <c r="N26" s="258"/>
      <c r="O26" s="258">
        <v>0</v>
      </c>
      <c r="P26" s="258"/>
      <c r="Q26" s="53">
        <f t="shared" si="1"/>
        <v>0</v>
      </c>
      <c r="R26" s="244"/>
      <c r="S26" s="244"/>
      <c r="T26" s="244"/>
      <c r="U26" s="244"/>
      <c r="V26" s="244"/>
      <c r="W26" s="244"/>
      <c r="X26" s="55"/>
      <c r="Y26" s="201">
        <v>0</v>
      </c>
      <c r="Z26" s="201"/>
      <c r="AA26" s="201"/>
      <c r="AB26" s="201"/>
      <c r="AC26" s="194" t="s">
        <v>82</v>
      </c>
      <c r="AD26" s="195"/>
      <c r="AE26" s="35"/>
    </row>
    <row r="27" spans="1:31" ht="60" customHeight="1">
      <c r="A27" s="233">
        <f>SUM(A23:B26)+A17+A19+A21</f>
        <v>72</v>
      </c>
      <c r="B27" s="234"/>
      <c r="C27" s="240">
        <f>SUM(C23:D26)+C17+C19+C21</f>
        <v>546650</v>
      </c>
      <c r="D27" s="240"/>
      <c r="E27" s="240">
        <f>'46'!J26+'46'!M26-'46'!P26+'46'!S26++'46'!W26+'47'!A27+'47'!C27</f>
        <v>2070666</v>
      </c>
      <c r="F27" s="240"/>
      <c r="G27" s="259">
        <f>SUM(G23:H26)+G17+G19+G21</f>
        <v>96883</v>
      </c>
      <c r="H27" s="259"/>
      <c r="I27" s="259">
        <f t="shared" si="3"/>
        <v>2167549</v>
      </c>
      <c r="J27" s="259"/>
      <c r="K27" s="259">
        <f>SUM(K23:L26)+K17+K19+K21+K22</f>
        <v>20372</v>
      </c>
      <c r="L27" s="259"/>
      <c r="M27" s="259">
        <f>SUM(M23:N26)+M17+M19+M22+M21</f>
        <v>1118495</v>
      </c>
      <c r="N27" s="259"/>
      <c r="O27" s="259">
        <f>SUM(O23:P26)+O17+O19+O21+O22</f>
        <v>53197</v>
      </c>
      <c r="P27" s="259"/>
      <c r="Q27" s="54">
        <f t="shared" si="1"/>
        <v>3286044</v>
      </c>
      <c r="R27" s="202">
        <f>SUM(S23:S26)+R17+S19+S21</f>
        <v>28</v>
      </c>
      <c r="S27" s="202"/>
      <c r="T27" s="271">
        <v>115</v>
      </c>
      <c r="U27" s="271"/>
      <c r="V27" s="278">
        <v>104090</v>
      </c>
      <c r="W27" s="278"/>
      <c r="X27" s="44">
        <v>65818</v>
      </c>
      <c r="Y27" s="202">
        <f>SUM(Y22:AB26)+Y17+Y19+Y21</f>
        <v>4691409</v>
      </c>
      <c r="Z27" s="202"/>
      <c r="AA27" s="202"/>
      <c r="AB27" s="202"/>
      <c r="AC27" s="192">
        <f t="shared" si="2"/>
        <v>70.04386102341536</v>
      </c>
      <c r="AD27" s="193"/>
      <c r="AE27" s="35"/>
    </row>
    <row r="28" spans="1:31" ht="60" customHeight="1" thickBot="1">
      <c r="A28" s="231">
        <v>0</v>
      </c>
      <c r="B28" s="232"/>
      <c r="C28" s="241">
        <f>C18+C20</f>
        <v>234901</v>
      </c>
      <c r="D28" s="241"/>
      <c r="E28" s="241">
        <f>'46'!J27+'46'!M27-'46'!P27+'46'!S27++'46'!W27+'47'!A28+'47'!C28</f>
        <v>101880</v>
      </c>
      <c r="F28" s="241"/>
      <c r="G28" s="260">
        <f>G18+G20</f>
        <v>6533</v>
      </c>
      <c r="H28" s="260"/>
      <c r="I28" s="260">
        <f t="shared" si="3"/>
        <v>108413</v>
      </c>
      <c r="J28" s="260"/>
      <c r="K28" s="260">
        <f>K18+K20</f>
        <v>143</v>
      </c>
      <c r="L28" s="260"/>
      <c r="M28" s="260">
        <f>M18+M20</f>
        <v>63246</v>
      </c>
      <c r="N28" s="260"/>
      <c r="O28" s="269">
        <f>O18+O20</f>
        <v>5708</v>
      </c>
      <c r="P28" s="270"/>
      <c r="Q28" s="56">
        <f t="shared" si="1"/>
        <v>171659</v>
      </c>
      <c r="R28" s="272">
        <v>0</v>
      </c>
      <c r="S28" s="272"/>
      <c r="T28" s="272">
        <v>0</v>
      </c>
      <c r="U28" s="272"/>
      <c r="V28" s="277">
        <v>179</v>
      </c>
      <c r="W28" s="277"/>
      <c r="X28" s="45">
        <v>0</v>
      </c>
      <c r="Y28" s="277">
        <f>Y18+Y20</f>
        <v>520878</v>
      </c>
      <c r="Z28" s="277"/>
      <c r="AA28" s="277"/>
      <c r="AB28" s="277"/>
      <c r="AC28" s="203">
        <f t="shared" si="2"/>
        <v>32.955701719020574</v>
      </c>
      <c r="AD28" s="204"/>
      <c r="AE28" s="35"/>
    </row>
    <row r="29" spans="1:30" ht="70.5" customHeight="1" thickBot="1" thickTop="1">
      <c r="A29" s="223"/>
      <c r="B29" s="223"/>
      <c r="C29" s="223"/>
      <c r="D29" s="223"/>
      <c r="E29" s="223"/>
      <c r="F29" s="223"/>
      <c r="G29" s="223"/>
      <c r="H29" s="223"/>
      <c r="I29" s="223"/>
      <c r="J29" s="223"/>
      <c r="K29" s="223"/>
      <c r="L29" s="223"/>
      <c r="M29" s="223"/>
      <c r="N29" s="223"/>
      <c r="O29" s="223"/>
      <c r="P29" s="223"/>
      <c r="Q29" s="223"/>
      <c r="R29" s="223"/>
      <c r="S29" s="223"/>
      <c r="T29" s="223"/>
      <c r="U29" s="223"/>
      <c r="V29" s="223"/>
      <c r="W29" s="223"/>
      <c r="X29" s="39"/>
      <c r="Y29" s="39"/>
      <c r="Z29" s="39"/>
      <c r="AA29" s="39"/>
      <c r="AB29" s="39"/>
      <c r="AC29" s="39"/>
      <c r="AD29" s="39"/>
    </row>
    <row r="30" spans="1:31" ht="101.25" customHeight="1" thickTop="1">
      <c r="A30" s="215" t="s">
        <v>36</v>
      </c>
      <c r="B30" s="216"/>
      <c r="C30" s="216"/>
      <c r="D30" s="216"/>
      <c r="E30" s="74" t="s">
        <v>27</v>
      </c>
      <c r="F30" s="68"/>
      <c r="G30" s="68"/>
      <c r="H30" s="68"/>
      <c r="I30" s="215" t="s">
        <v>28</v>
      </c>
      <c r="J30" s="216"/>
      <c r="K30" s="216"/>
      <c r="L30" s="216"/>
      <c r="M30" s="221" t="s">
        <v>61</v>
      </c>
      <c r="N30" s="221"/>
      <c r="O30" s="221"/>
      <c r="P30" s="222"/>
      <c r="Q30" s="215" t="s">
        <v>29</v>
      </c>
      <c r="R30" s="215"/>
      <c r="S30" s="216"/>
      <c r="T30" s="220" t="s">
        <v>26</v>
      </c>
      <c r="U30" s="221"/>
      <c r="V30" s="221"/>
      <c r="W30" s="222"/>
      <c r="X30" s="215" t="s">
        <v>30</v>
      </c>
      <c r="Y30" s="215"/>
      <c r="Z30" s="216"/>
      <c r="AA30" s="217" t="s">
        <v>62</v>
      </c>
      <c r="AB30" s="218"/>
      <c r="AC30" s="218"/>
      <c r="AD30" s="219"/>
      <c r="AE30" s="5"/>
    </row>
    <row r="31" spans="1:31" ht="60" customHeight="1">
      <c r="A31" s="77">
        <v>60</v>
      </c>
      <c r="B31" s="77"/>
      <c r="C31" s="77"/>
      <c r="D31" s="77"/>
      <c r="E31" s="77">
        <v>1</v>
      </c>
      <c r="F31" s="78"/>
      <c r="G31" s="78"/>
      <c r="H31" s="78"/>
      <c r="I31" s="77">
        <v>7</v>
      </c>
      <c r="J31" s="78"/>
      <c r="K31" s="78"/>
      <c r="L31" s="78"/>
      <c r="M31" s="212">
        <v>0</v>
      </c>
      <c r="N31" s="212"/>
      <c r="O31" s="212"/>
      <c r="P31" s="213"/>
      <c r="Q31" s="77">
        <v>0</v>
      </c>
      <c r="R31" s="77"/>
      <c r="S31" s="78"/>
      <c r="T31" s="77">
        <v>4</v>
      </c>
      <c r="U31" s="78"/>
      <c r="V31" s="78"/>
      <c r="W31" s="78"/>
      <c r="X31" s="77">
        <v>0</v>
      </c>
      <c r="Y31" s="77"/>
      <c r="Z31" s="78"/>
      <c r="AA31" s="84">
        <f>SUM(A31:Z31)+'46'!Y30</f>
        <v>16142</v>
      </c>
      <c r="AB31" s="85"/>
      <c r="AC31" s="85"/>
      <c r="AD31" s="214"/>
      <c r="AE31" s="6"/>
    </row>
    <row r="32" spans="1:31" ht="60" customHeight="1">
      <c r="A32" s="77">
        <v>2</v>
      </c>
      <c r="B32" s="77"/>
      <c r="C32" s="77"/>
      <c r="D32" s="77"/>
      <c r="E32" s="77">
        <v>0</v>
      </c>
      <c r="F32" s="78"/>
      <c r="G32" s="78"/>
      <c r="H32" s="78"/>
      <c r="I32" s="77">
        <v>0</v>
      </c>
      <c r="J32" s="78"/>
      <c r="K32" s="78"/>
      <c r="L32" s="78"/>
      <c r="M32" s="212">
        <v>0</v>
      </c>
      <c r="N32" s="212"/>
      <c r="O32" s="212"/>
      <c r="P32" s="213"/>
      <c r="Q32" s="77">
        <v>0</v>
      </c>
      <c r="R32" s="77"/>
      <c r="S32" s="78"/>
      <c r="T32" s="77">
        <v>0</v>
      </c>
      <c r="U32" s="78"/>
      <c r="V32" s="78"/>
      <c r="W32" s="78"/>
      <c r="X32" s="77">
        <v>0</v>
      </c>
      <c r="Y32" s="77"/>
      <c r="Z32" s="78"/>
      <c r="AA32" s="84">
        <f>SUM(A32:Z32)+'46'!Y31</f>
        <v>10</v>
      </c>
      <c r="AB32" s="85"/>
      <c r="AC32" s="85"/>
      <c r="AD32" s="214"/>
      <c r="AE32" s="6"/>
    </row>
    <row r="33" spans="1:31" ht="60" customHeight="1">
      <c r="A33" s="77">
        <v>1669293</v>
      </c>
      <c r="B33" s="77"/>
      <c r="C33" s="77"/>
      <c r="D33" s="77"/>
      <c r="E33" s="77">
        <v>0</v>
      </c>
      <c r="F33" s="78"/>
      <c r="G33" s="78"/>
      <c r="H33" s="78"/>
      <c r="I33" s="77">
        <v>539662</v>
      </c>
      <c r="J33" s="78"/>
      <c r="K33" s="78"/>
      <c r="L33" s="78"/>
      <c r="M33" s="212">
        <v>0</v>
      </c>
      <c r="N33" s="212"/>
      <c r="O33" s="212"/>
      <c r="P33" s="213"/>
      <c r="Q33" s="77">
        <v>0</v>
      </c>
      <c r="R33" s="77"/>
      <c r="S33" s="78"/>
      <c r="T33" s="77">
        <v>761478</v>
      </c>
      <c r="U33" s="78"/>
      <c r="V33" s="78"/>
      <c r="W33" s="78"/>
      <c r="X33" s="77">
        <v>0</v>
      </c>
      <c r="Y33" s="77"/>
      <c r="Z33" s="78"/>
      <c r="AA33" s="84">
        <f>SUM(A33:Z33)+'46'!Y32</f>
        <v>17646708</v>
      </c>
      <c r="AB33" s="85"/>
      <c r="AC33" s="85"/>
      <c r="AD33" s="214"/>
      <c r="AE33" s="6"/>
    </row>
    <row r="34" spans="1:31" ht="60" customHeight="1">
      <c r="A34" s="77">
        <v>15255</v>
      </c>
      <c r="B34" s="77"/>
      <c r="C34" s="77"/>
      <c r="D34" s="77"/>
      <c r="E34" s="77">
        <v>0</v>
      </c>
      <c r="F34" s="78"/>
      <c r="G34" s="78"/>
      <c r="H34" s="78"/>
      <c r="I34" s="77">
        <v>0</v>
      </c>
      <c r="J34" s="78"/>
      <c r="K34" s="78"/>
      <c r="L34" s="78"/>
      <c r="M34" s="212">
        <v>0</v>
      </c>
      <c r="N34" s="212"/>
      <c r="O34" s="212"/>
      <c r="P34" s="213"/>
      <c r="Q34" s="77">
        <v>0</v>
      </c>
      <c r="R34" s="77"/>
      <c r="S34" s="78"/>
      <c r="T34" s="77">
        <v>0</v>
      </c>
      <c r="U34" s="78"/>
      <c r="V34" s="78"/>
      <c r="W34" s="78"/>
      <c r="X34" s="77">
        <v>0</v>
      </c>
      <c r="Y34" s="77"/>
      <c r="Z34" s="78"/>
      <c r="AA34" s="84">
        <f>SUM(A34:Z34)+'46'!Y33</f>
        <v>81575</v>
      </c>
      <c r="AB34" s="85"/>
      <c r="AC34" s="85"/>
      <c r="AD34" s="214"/>
      <c r="AE34" s="6"/>
    </row>
    <row r="35" spans="1:31" ht="60" customHeight="1">
      <c r="A35" s="77">
        <v>205919</v>
      </c>
      <c r="B35" s="77"/>
      <c r="C35" s="77"/>
      <c r="D35" s="77"/>
      <c r="E35" s="77">
        <v>24511</v>
      </c>
      <c r="F35" s="78"/>
      <c r="G35" s="78"/>
      <c r="H35" s="78"/>
      <c r="I35" s="77">
        <v>131516</v>
      </c>
      <c r="J35" s="78"/>
      <c r="K35" s="78"/>
      <c r="L35" s="78"/>
      <c r="M35" s="212">
        <v>2464</v>
      </c>
      <c r="N35" s="212"/>
      <c r="O35" s="212"/>
      <c r="P35" s="213"/>
      <c r="Q35" s="77">
        <v>124173</v>
      </c>
      <c r="R35" s="77"/>
      <c r="S35" s="78"/>
      <c r="T35" s="77">
        <v>540976</v>
      </c>
      <c r="U35" s="78"/>
      <c r="V35" s="78"/>
      <c r="W35" s="78"/>
      <c r="X35" s="77">
        <v>1645</v>
      </c>
      <c r="Y35" s="77"/>
      <c r="Z35" s="78"/>
      <c r="AA35" s="84">
        <f>SUM(A35:Z35)+'46'!Y34</f>
        <v>2062899</v>
      </c>
      <c r="AB35" s="85"/>
      <c r="AC35" s="85"/>
      <c r="AD35" s="214"/>
      <c r="AE35" s="6"/>
    </row>
    <row r="36" spans="1:31" ht="60" customHeight="1">
      <c r="A36" s="77">
        <v>2469</v>
      </c>
      <c r="B36" s="77"/>
      <c r="C36" s="77"/>
      <c r="D36" s="77"/>
      <c r="E36" s="77">
        <v>0</v>
      </c>
      <c r="F36" s="78"/>
      <c r="G36" s="78"/>
      <c r="H36" s="78"/>
      <c r="I36" s="77">
        <v>3167</v>
      </c>
      <c r="J36" s="78"/>
      <c r="K36" s="78"/>
      <c r="L36" s="78"/>
      <c r="M36" s="212">
        <v>15</v>
      </c>
      <c r="N36" s="212"/>
      <c r="O36" s="212"/>
      <c r="P36" s="213"/>
      <c r="Q36" s="77">
        <v>297</v>
      </c>
      <c r="R36" s="77"/>
      <c r="S36" s="78"/>
      <c r="T36" s="77">
        <v>3753</v>
      </c>
      <c r="U36" s="78"/>
      <c r="V36" s="78"/>
      <c r="W36" s="78"/>
      <c r="X36" s="77">
        <v>0</v>
      </c>
      <c r="Y36" s="77"/>
      <c r="Z36" s="78"/>
      <c r="AA36" s="84">
        <f>SUM(A36:Z36)+'46'!Y35</f>
        <v>12800</v>
      </c>
      <c r="AB36" s="85"/>
      <c r="AC36" s="85"/>
      <c r="AD36" s="214"/>
      <c r="AE36" s="6"/>
    </row>
    <row r="37" spans="1:31" ht="60" customHeight="1">
      <c r="A37" s="77">
        <v>0</v>
      </c>
      <c r="B37" s="77"/>
      <c r="C37" s="77"/>
      <c r="D37" s="77"/>
      <c r="E37" s="77">
        <v>0</v>
      </c>
      <c r="F37" s="78"/>
      <c r="G37" s="78"/>
      <c r="H37" s="78"/>
      <c r="I37" s="77">
        <v>0</v>
      </c>
      <c r="J37" s="78"/>
      <c r="K37" s="78"/>
      <c r="L37" s="78"/>
      <c r="M37" s="212">
        <v>0</v>
      </c>
      <c r="N37" s="212"/>
      <c r="O37" s="212"/>
      <c r="P37" s="213"/>
      <c r="Q37" s="77">
        <v>0</v>
      </c>
      <c r="R37" s="77"/>
      <c r="S37" s="78"/>
      <c r="T37" s="77">
        <v>0</v>
      </c>
      <c r="U37" s="78"/>
      <c r="V37" s="78"/>
      <c r="W37" s="78"/>
      <c r="X37" s="77">
        <v>0</v>
      </c>
      <c r="Y37" s="77"/>
      <c r="Z37" s="78"/>
      <c r="AA37" s="84">
        <f>SUM(A37:Z37)+'46'!Y36</f>
        <v>0</v>
      </c>
      <c r="AB37" s="85"/>
      <c r="AC37" s="85"/>
      <c r="AD37" s="214"/>
      <c r="AE37" s="6"/>
    </row>
    <row r="38" spans="1:31" ht="60" customHeight="1">
      <c r="A38" s="77">
        <v>3650</v>
      </c>
      <c r="B38" s="77"/>
      <c r="C38" s="77"/>
      <c r="D38" s="77"/>
      <c r="E38" s="77">
        <v>0</v>
      </c>
      <c r="F38" s="78"/>
      <c r="G38" s="78"/>
      <c r="H38" s="78"/>
      <c r="I38" s="77">
        <v>471</v>
      </c>
      <c r="J38" s="78"/>
      <c r="K38" s="78"/>
      <c r="L38" s="78"/>
      <c r="M38" s="212">
        <v>0</v>
      </c>
      <c r="N38" s="212"/>
      <c r="O38" s="212"/>
      <c r="P38" s="213"/>
      <c r="Q38" s="77">
        <v>0</v>
      </c>
      <c r="R38" s="77"/>
      <c r="S38" s="78"/>
      <c r="T38" s="77">
        <v>904</v>
      </c>
      <c r="U38" s="78"/>
      <c r="V38" s="78"/>
      <c r="W38" s="78"/>
      <c r="X38" s="77">
        <v>0</v>
      </c>
      <c r="Y38" s="77"/>
      <c r="Z38" s="78"/>
      <c r="AA38" s="84">
        <f>SUM(A38:Z38)+'46'!Y37</f>
        <v>38226</v>
      </c>
      <c r="AB38" s="85"/>
      <c r="AC38" s="85"/>
      <c r="AD38" s="214"/>
      <c r="AE38" s="6"/>
    </row>
    <row r="39" spans="1:31" ht="60" customHeight="1">
      <c r="A39" s="77">
        <v>0</v>
      </c>
      <c r="B39" s="77"/>
      <c r="C39" s="77"/>
      <c r="D39" s="77"/>
      <c r="E39" s="77">
        <v>0</v>
      </c>
      <c r="F39" s="78"/>
      <c r="G39" s="78"/>
      <c r="H39" s="78"/>
      <c r="I39" s="77">
        <v>0</v>
      </c>
      <c r="J39" s="78"/>
      <c r="K39" s="78"/>
      <c r="L39" s="78"/>
      <c r="M39" s="212">
        <v>0</v>
      </c>
      <c r="N39" s="212"/>
      <c r="O39" s="212"/>
      <c r="P39" s="213"/>
      <c r="Q39" s="77">
        <v>0</v>
      </c>
      <c r="R39" s="77"/>
      <c r="S39" s="78"/>
      <c r="T39" s="77">
        <v>0</v>
      </c>
      <c r="U39" s="78"/>
      <c r="V39" s="78"/>
      <c r="W39" s="78"/>
      <c r="X39" s="77">
        <v>0</v>
      </c>
      <c r="Y39" s="77"/>
      <c r="Z39" s="78"/>
      <c r="AA39" s="84">
        <f>SUM(A39:Z39)+'46'!Y38</f>
        <v>0</v>
      </c>
      <c r="AB39" s="85"/>
      <c r="AC39" s="85"/>
      <c r="AD39" s="214"/>
      <c r="AE39" s="6"/>
    </row>
    <row r="40" spans="1:31" ht="60" customHeight="1">
      <c r="A40" s="84">
        <f>A35-A36-A37-A38-A39</f>
        <v>199800</v>
      </c>
      <c r="B40" s="84"/>
      <c r="C40" s="84"/>
      <c r="D40" s="84"/>
      <c r="E40" s="84">
        <f>E35-E36-E37-E38-E39</f>
        <v>24511</v>
      </c>
      <c r="F40" s="85"/>
      <c r="G40" s="85"/>
      <c r="H40" s="85"/>
      <c r="I40" s="84">
        <f>I35-I36-I37-I38-I39</f>
        <v>127878</v>
      </c>
      <c r="J40" s="85"/>
      <c r="K40" s="85"/>
      <c r="L40" s="85"/>
      <c r="M40" s="84">
        <f>M35-M36-M37-M38-M39</f>
        <v>2449</v>
      </c>
      <c r="N40" s="85"/>
      <c r="O40" s="85"/>
      <c r="P40" s="85"/>
      <c r="Q40" s="84">
        <f>Q35-Q36-Q37-Q38-Q39</f>
        <v>123876</v>
      </c>
      <c r="R40" s="84"/>
      <c r="S40" s="84"/>
      <c r="T40" s="84">
        <f>T35-T36-T37-T38-T39</f>
        <v>536319</v>
      </c>
      <c r="U40" s="84"/>
      <c r="V40" s="84"/>
      <c r="W40" s="84"/>
      <c r="X40" s="84">
        <f>X35-X36-X37-X38-X39</f>
        <v>1645</v>
      </c>
      <c r="Y40" s="84"/>
      <c r="Z40" s="84"/>
      <c r="AA40" s="84">
        <f>SUM(A40:Z40)+'46'!Y39</f>
        <v>2011873</v>
      </c>
      <c r="AB40" s="85"/>
      <c r="AC40" s="85"/>
      <c r="AD40" s="214"/>
      <c r="AE40" s="7"/>
    </row>
    <row r="41" spans="1:31" ht="60" customHeight="1">
      <c r="A41" s="77">
        <v>8686</v>
      </c>
      <c r="B41" s="77"/>
      <c r="C41" s="77"/>
      <c r="D41" s="77"/>
      <c r="E41" s="77">
        <v>341</v>
      </c>
      <c r="F41" s="78"/>
      <c r="G41" s="78"/>
      <c r="H41" s="78"/>
      <c r="I41" s="77">
        <v>2183</v>
      </c>
      <c r="J41" s="78"/>
      <c r="K41" s="78"/>
      <c r="L41" s="78"/>
      <c r="M41" s="212">
        <v>2066</v>
      </c>
      <c r="N41" s="212"/>
      <c r="O41" s="212"/>
      <c r="P41" s="213"/>
      <c r="Q41" s="77">
        <v>6039</v>
      </c>
      <c r="R41" s="77"/>
      <c r="S41" s="78"/>
      <c r="T41" s="77">
        <v>66592</v>
      </c>
      <c r="U41" s="78"/>
      <c r="V41" s="78"/>
      <c r="W41" s="78"/>
      <c r="X41" s="77">
        <v>0</v>
      </c>
      <c r="Y41" s="77"/>
      <c r="Z41" s="78"/>
      <c r="AA41" s="84">
        <f>SUM(A41:Z41)+'46'!Y40</f>
        <v>98083</v>
      </c>
      <c r="AB41" s="85"/>
      <c r="AC41" s="85"/>
      <c r="AD41" s="214"/>
      <c r="AE41" s="6"/>
    </row>
    <row r="42" spans="1:31" ht="60" customHeight="1">
      <c r="A42" s="77">
        <v>27560</v>
      </c>
      <c r="B42" s="77"/>
      <c r="C42" s="77"/>
      <c r="D42" s="77"/>
      <c r="E42" s="77">
        <v>3381</v>
      </c>
      <c r="F42" s="78"/>
      <c r="G42" s="78"/>
      <c r="H42" s="78"/>
      <c r="I42" s="77">
        <v>17639</v>
      </c>
      <c r="J42" s="78"/>
      <c r="K42" s="78"/>
      <c r="L42" s="78"/>
      <c r="M42" s="212">
        <v>338</v>
      </c>
      <c r="N42" s="212"/>
      <c r="O42" s="212"/>
      <c r="P42" s="213"/>
      <c r="Q42" s="77">
        <v>17087</v>
      </c>
      <c r="R42" s="77"/>
      <c r="S42" s="78"/>
      <c r="T42" s="77">
        <v>73970</v>
      </c>
      <c r="U42" s="78"/>
      <c r="V42" s="78"/>
      <c r="W42" s="78"/>
      <c r="X42" s="77">
        <v>227</v>
      </c>
      <c r="Y42" s="77"/>
      <c r="Z42" s="78"/>
      <c r="AA42" s="84">
        <f>SUM(A42:Z42)+'46'!Y41</f>
        <v>248523</v>
      </c>
      <c r="AB42" s="85"/>
      <c r="AC42" s="85"/>
      <c r="AD42" s="214"/>
      <c r="AE42" s="6"/>
    </row>
    <row r="43" spans="1:31" ht="60" customHeight="1" thickBot="1">
      <c r="A43" s="79">
        <v>1198</v>
      </c>
      <c r="B43" s="79"/>
      <c r="C43" s="79"/>
      <c r="D43" s="79"/>
      <c r="E43" s="79">
        <v>47</v>
      </c>
      <c r="F43" s="80"/>
      <c r="G43" s="80"/>
      <c r="H43" s="80"/>
      <c r="I43" s="79">
        <v>301</v>
      </c>
      <c r="J43" s="80"/>
      <c r="K43" s="80"/>
      <c r="L43" s="80"/>
      <c r="M43" s="273">
        <v>285</v>
      </c>
      <c r="N43" s="273"/>
      <c r="O43" s="273"/>
      <c r="P43" s="274"/>
      <c r="Q43" s="79">
        <v>833</v>
      </c>
      <c r="R43" s="79"/>
      <c r="S43" s="80"/>
      <c r="T43" s="79">
        <v>9185</v>
      </c>
      <c r="U43" s="80"/>
      <c r="V43" s="80"/>
      <c r="W43" s="80"/>
      <c r="X43" s="79">
        <v>0</v>
      </c>
      <c r="Y43" s="79"/>
      <c r="Z43" s="80"/>
      <c r="AA43" s="209">
        <f>SUM(A43:Z43)+'46'!Y42</f>
        <v>13467</v>
      </c>
      <c r="AB43" s="210"/>
      <c r="AC43" s="210"/>
      <c r="AD43" s="211"/>
      <c r="AE43" s="6"/>
    </row>
    <row r="44" ht="14.25" thickTop="1"/>
  </sheetData>
  <mergeCells count="378">
    <mergeCell ref="V17:W17"/>
    <mergeCell ref="V18:W18"/>
    <mergeCell ref="Y28:AB28"/>
    <mergeCell ref="Y27:AB27"/>
    <mergeCell ref="V27:W27"/>
    <mergeCell ref="V28:W28"/>
    <mergeCell ref="V19:W19"/>
    <mergeCell ref="V20:W20"/>
    <mergeCell ref="V21:W21"/>
    <mergeCell ref="V22:W22"/>
    <mergeCell ref="Q42:S42"/>
    <mergeCell ref="T42:W42"/>
    <mergeCell ref="E42:H42"/>
    <mergeCell ref="E43:H43"/>
    <mergeCell ref="I42:L42"/>
    <mergeCell ref="I43:L43"/>
    <mergeCell ref="M43:P43"/>
    <mergeCell ref="Q43:S43"/>
    <mergeCell ref="T43:W43"/>
    <mergeCell ref="T41:W41"/>
    <mergeCell ref="Q39:S39"/>
    <mergeCell ref="T39:W39"/>
    <mergeCell ref="E40:H40"/>
    <mergeCell ref="I40:L40"/>
    <mergeCell ref="E41:H41"/>
    <mergeCell ref="I41:L41"/>
    <mergeCell ref="M41:P41"/>
    <mergeCell ref="Q41:S41"/>
    <mergeCell ref="M40:P40"/>
    <mergeCell ref="E39:H39"/>
    <mergeCell ref="I39:L39"/>
    <mergeCell ref="V23:W23"/>
    <mergeCell ref="V24:W24"/>
    <mergeCell ref="V25:W25"/>
    <mergeCell ref="V26:W26"/>
    <mergeCell ref="E38:H38"/>
    <mergeCell ref="I38:L38"/>
    <mergeCell ref="M38:P38"/>
    <mergeCell ref="E37:H37"/>
    <mergeCell ref="I37:L37"/>
    <mergeCell ref="R28:S28"/>
    <mergeCell ref="I35:L35"/>
    <mergeCell ref="E31:H31"/>
    <mergeCell ref="I31:L31"/>
    <mergeCell ref="M33:P33"/>
    <mergeCell ref="Q33:S33"/>
    <mergeCell ref="E32:H32"/>
    <mergeCell ref="I32:L32"/>
    <mergeCell ref="M32:P32"/>
    <mergeCell ref="T23:U23"/>
    <mergeCell ref="T24:U24"/>
    <mergeCell ref="T25:U25"/>
    <mergeCell ref="T26:U26"/>
    <mergeCell ref="T27:U27"/>
    <mergeCell ref="T28:U28"/>
    <mergeCell ref="E36:H36"/>
    <mergeCell ref="I36:L36"/>
    <mergeCell ref="M36:P36"/>
    <mergeCell ref="Q36:S36"/>
    <mergeCell ref="M34:P34"/>
    <mergeCell ref="Q34:S34"/>
    <mergeCell ref="T34:W34"/>
    <mergeCell ref="E35:H35"/>
    <mergeCell ref="T40:W40"/>
    <mergeCell ref="Q35:S35"/>
    <mergeCell ref="T35:W35"/>
    <mergeCell ref="T36:W36"/>
    <mergeCell ref="Q37:S37"/>
    <mergeCell ref="T37:W37"/>
    <mergeCell ref="T38:W38"/>
    <mergeCell ref="Q38:S38"/>
    <mergeCell ref="Q40:S40"/>
    <mergeCell ref="V16:W16"/>
    <mergeCell ref="R25:S25"/>
    <mergeCell ref="R26:S26"/>
    <mergeCell ref="R27:S27"/>
    <mergeCell ref="T17:U17"/>
    <mergeCell ref="T18:U18"/>
    <mergeCell ref="T19:U19"/>
    <mergeCell ref="T20:U20"/>
    <mergeCell ref="T21:U21"/>
    <mergeCell ref="T22:U22"/>
    <mergeCell ref="Q32:S32"/>
    <mergeCell ref="E33:H33"/>
    <mergeCell ref="I33:L33"/>
    <mergeCell ref="E34:H34"/>
    <mergeCell ref="I34:L34"/>
    <mergeCell ref="A33:D33"/>
    <mergeCell ref="E30:H30"/>
    <mergeCell ref="I30:L30"/>
    <mergeCell ref="M30:P30"/>
    <mergeCell ref="Q30:S30"/>
    <mergeCell ref="O28:P28"/>
    <mergeCell ref="R12:S12"/>
    <mergeCell ref="R13:S13"/>
    <mergeCell ref="R14:S14"/>
    <mergeCell ref="R15:S15"/>
    <mergeCell ref="R16:S16"/>
    <mergeCell ref="R17:S17"/>
    <mergeCell ref="R22:S22"/>
    <mergeCell ref="R23:S23"/>
    <mergeCell ref="R24:S24"/>
    <mergeCell ref="O24:P24"/>
    <mergeCell ref="O25:P25"/>
    <mergeCell ref="O26:P26"/>
    <mergeCell ref="O27:P27"/>
    <mergeCell ref="O20:P20"/>
    <mergeCell ref="O21:P21"/>
    <mergeCell ref="O22:P22"/>
    <mergeCell ref="O23:P23"/>
    <mergeCell ref="O16:P16"/>
    <mergeCell ref="O17:P17"/>
    <mergeCell ref="O18:P18"/>
    <mergeCell ref="O19:P19"/>
    <mergeCell ref="O12:P12"/>
    <mergeCell ref="O13:P13"/>
    <mergeCell ref="O14:P14"/>
    <mergeCell ref="O15:P15"/>
    <mergeCell ref="V12:W12"/>
    <mergeCell ref="V13:W13"/>
    <mergeCell ref="V14:W14"/>
    <mergeCell ref="V15:W15"/>
    <mergeCell ref="M28:N28"/>
    <mergeCell ref="T12:U12"/>
    <mergeCell ref="T13:U13"/>
    <mergeCell ref="T14:U14"/>
    <mergeCell ref="T15:U15"/>
    <mergeCell ref="T16:U16"/>
    <mergeCell ref="R18:S18"/>
    <mergeCell ref="R19:S19"/>
    <mergeCell ref="R20:S20"/>
    <mergeCell ref="R21:S21"/>
    <mergeCell ref="M24:N24"/>
    <mergeCell ref="M25:N25"/>
    <mergeCell ref="M26:N26"/>
    <mergeCell ref="M27:N27"/>
    <mergeCell ref="M20:N20"/>
    <mergeCell ref="M21:N21"/>
    <mergeCell ref="M22:N22"/>
    <mergeCell ref="M23:N23"/>
    <mergeCell ref="K27:L27"/>
    <mergeCell ref="K28:L28"/>
    <mergeCell ref="M12:N12"/>
    <mergeCell ref="M13:N13"/>
    <mergeCell ref="M14:N14"/>
    <mergeCell ref="M15:N15"/>
    <mergeCell ref="M16:N16"/>
    <mergeCell ref="M17:N17"/>
    <mergeCell ref="M18:N18"/>
    <mergeCell ref="M19:N19"/>
    <mergeCell ref="K23:L23"/>
    <mergeCell ref="K24:L24"/>
    <mergeCell ref="K25:L25"/>
    <mergeCell ref="K26:L26"/>
    <mergeCell ref="I27:J27"/>
    <mergeCell ref="I28:J28"/>
    <mergeCell ref="K15:L15"/>
    <mergeCell ref="K16:L16"/>
    <mergeCell ref="K17:L17"/>
    <mergeCell ref="K18:L18"/>
    <mergeCell ref="K19:L19"/>
    <mergeCell ref="K20:L20"/>
    <mergeCell ref="K21:L21"/>
    <mergeCell ref="K22:L22"/>
    <mergeCell ref="I23:J23"/>
    <mergeCell ref="I24:J24"/>
    <mergeCell ref="I25:J25"/>
    <mergeCell ref="I26:J26"/>
    <mergeCell ref="I19:J19"/>
    <mergeCell ref="I20:J20"/>
    <mergeCell ref="I21:J21"/>
    <mergeCell ref="I22:J22"/>
    <mergeCell ref="I15:J15"/>
    <mergeCell ref="I16:J16"/>
    <mergeCell ref="I17:J17"/>
    <mergeCell ref="I18:J18"/>
    <mergeCell ref="G25:H25"/>
    <mergeCell ref="G26:H26"/>
    <mergeCell ref="G27:H27"/>
    <mergeCell ref="G28:H28"/>
    <mergeCell ref="G21:H21"/>
    <mergeCell ref="G22:H22"/>
    <mergeCell ref="G23:H23"/>
    <mergeCell ref="G24:H24"/>
    <mergeCell ref="AC11:AD11"/>
    <mergeCell ref="G13:H13"/>
    <mergeCell ref="G14:H14"/>
    <mergeCell ref="I12:J12"/>
    <mergeCell ref="I13:J13"/>
    <mergeCell ref="I14:J14"/>
    <mergeCell ref="K12:L12"/>
    <mergeCell ref="K13:L13"/>
    <mergeCell ref="K14:L14"/>
    <mergeCell ref="Y14:AB14"/>
    <mergeCell ref="Y11:AB11"/>
    <mergeCell ref="E7:F9"/>
    <mergeCell ref="G7:H9"/>
    <mergeCell ref="I7:J9"/>
    <mergeCell ref="T10:U10"/>
    <mergeCell ref="R10:S10"/>
    <mergeCell ref="K8:L8"/>
    <mergeCell ref="M9:N9"/>
    <mergeCell ref="K7:P7"/>
    <mergeCell ref="M8:P8"/>
    <mergeCell ref="R11:S11"/>
    <mergeCell ref="T11:U11"/>
    <mergeCell ref="V11:W11"/>
    <mergeCell ref="A11:B11"/>
    <mergeCell ref="C11:D11"/>
    <mergeCell ref="G11:H11"/>
    <mergeCell ref="I11:J11"/>
    <mergeCell ref="K11:L11"/>
    <mergeCell ref="M11:N11"/>
    <mergeCell ref="E26:F26"/>
    <mergeCell ref="E27:F27"/>
    <mergeCell ref="E28:F28"/>
    <mergeCell ref="G12:H12"/>
    <mergeCell ref="G15:H15"/>
    <mergeCell ref="G16:H16"/>
    <mergeCell ref="G17:H17"/>
    <mergeCell ref="G18:H18"/>
    <mergeCell ref="G19:H19"/>
    <mergeCell ref="G20:H20"/>
    <mergeCell ref="A39:D39"/>
    <mergeCell ref="A40:D40"/>
    <mergeCell ref="A41:D41"/>
    <mergeCell ref="A30:D30"/>
    <mergeCell ref="A31:D31"/>
    <mergeCell ref="A32:D32"/>
    <mergeCell ref="A35:D35"/>
    <mergeCell ref="A36:D36"/>
    <mergeCell ref="A37:D37"/>
    <mergeCell ref="A34:D34"/>
    <mergeCell ref="A42:D42"/>
    <mergeCell ref="A43:D43"/>
    <mergeCell ref="O11:P11"/>
    <mergeCell ref="E18:F18"/>
    <mergeCell ref="E19:F19"/>
    <mergeCell ref="E20:F20"/>
    <mergeCell ref="E21:F21"/>
    <mergeCell ref="E22:F22"/>
    <mergeCell ref="E23:F23"/>
    <mergeCell ref="A38:D38"/>
    <mergeCell ref="C28:D28"/>
    <mergeCell ref="E11:F11"/>
    <mergeCell ref="E12:F12"/>
    <mergeCell ref="E13:F13"/>
    <mergeCell ref="E14:F14"/>
    <mergeCell ref="E15:F15"/>
    <mergeCell ref="E16:F16"/>
    <mergeCell ref="E17:F17"/>
    <mergeCell ref="E24:F24"/>
    <mergeCell ref="E25:F25"/>
    <mergeCell ref="C24:D24"/>
    <mergeCell ref="C25:D25"/>
    <mergeCell ref="C26:D26"/>
    <mergeCell ref="C27:D27"/>
    <mergeCell ref="C20:D20"/>
    <mergeCell ref="C21:D21"/>
    <mergeCell ref="C22:D22"/>
    <mergeCell ref="C23:D23"/>
    <mergeCell ref="A24:B24"/>
    <mergeCell ref="C7:D9"/>
    <mergeCell ref="C12:D12"/>
    <mergeCell ref="C13:D13"/>
    <mergeCell ref="C14:D14"/>
    <mergeCell ref="C15:D15"/>
    <mergeCell ref="C16:D16"/>
    <mergeCell ref="C17:D17"/>
    <mergeCell ref="C18:D18"/>
    <mergeCell ref="C19:D19"/>
    <mergeCell ref="A28:B28"/>
    <mergeCell ref="A27:B27"/>
    <mergeCell ref="A26:B26"/>
    <mergeCell ref="A25:B25"/>
    <mergeCell ref="A22:B22"/>
    <mergeCell ref="A21:B21"/>
    <mergeCell ref="A20:B20"/>
    <mergeCell ref="A19:B19"/>
    <mergeCell ref="A29:W29"/>
    <mergeCell ref="A7:B9"/>
    <mergeCell ref="A18:B18"/>
    <mergeCell ref="A17:B17"/>
    <mergeCell ref="A16:B16"/>
    <mergeCell ref="A15:B15"/>
    <mergeCell ref="A14:B14"/>
    <mergeCell ref="A13:B13"/>
    <mergeCell ref="A12:B12"/>
    <mergeCell ref="A23:B23"/>
    <mergeCell ref="X30:Z30"/>
    <mergeCell ref="AA30:AD30"/>
    <mergeCell ref="M37:P37"/>
    <mergeCell ref="M35:P35"/>
    <mergeCell ref="T30:W30"/>
    <mergeCell ref="M31:P31"/>
    <mergeCell ref="Q31:S31"/>
    <mergeCell ref="T31:W31"/>
    <mergeCell ref="T32:W32"/>
    <mergeCell ref="T33:W33"/>
    <mergeCell ref="X31:Z31"/>
    <mergeCell ref="AA31:AD31"/>
    <mergeCell ref="X32:Z32"/>
    <mergeCell ref="AA32:AD32"/>
    <mergeCell ref="X33:Z33"/>
    <mergeCell ref="AA33:AD33"/>
    <mergeCell ref="X34:Z34"/>
    <mergeCell ref="AA34:AD34"/>
    <mergeCell ref="X35:Z35"/>
    <mergeCell ref="AA35:AD35"/>
    <mergeCell ref="X36:Z36"/>
    <mergeCell ref="AA36:AD36"/>
    <mergeCell ref="X40:Z40"/>
    <mergeCell ref="AA40:AD40"/>
    <mergeCell ref="X37:Z37"/>
    <mergeCell ref="AA37:AD37"/>
    <mergeCell ref="X38:Z38"/>
    <mergeCell ref="AA38:AD38"/>
    <mergeCell ref="X43:Z43"/>
    <mergeCell ref="AA43:AD43"/>
    <mergeCell ref="M42:P42"/>
    <mergeCell ref="M39:P39"/>
    <mergeCell ref="X41:Z41"/>
    <mergeCell ref="AA41:AD41"/>
    <mergeCell ref="X42:Z42"/>
    <mergeCell ref="AA42:AD42"/>
    <mergeCell ref="X39:Z39"/>
    <mergeCell ref="AA39:AD39"/>
    <mergeCell ref="Y26:AB26"/>
    <mergeCell ref="Y25:AB25"/>
    <mergeCell ref="Y24:AB24"/>
    <mergeCell ref="Y23:AB23"/>
    <mergeCell ref="AC15:AD15"/>
    <mergeCell ref="AC16:AD16"/>
    <mergeCell ref="AC17:AD17"/>
    <mergeCell ref="Y22:AB22"/>
    <mergeCell ref="Y21:AB21"/>
    <mergeCell ref="Y20:AB20"/>
    <mergeCell ref="Y19:AB19"/>
    <mergeCell ref="AC28:AD28"/>
    <mergeCell ref="A10:B10"/>
    <mergeCell ref="C10:D10"/>
    <mergeCell ref="E10:F10"/>
    <mergeCell ref="G10:H10"/>
    <mergeCell ref="I10:J10"/>
    <mergeCell ref="Y10:AB10"/>
    <mergeCell ref="AC22:AD22"/>
    <mergeCell ref="AC23:AD23"/>
    <mergeCell ref="Y12:AB12"/>
    <mergeCell ref="AC10:AD10"/>
    <mergeCell ref="AC26:AD26"/>
    <mergeCell ref="AC14:AD14"/>
    <mergeCell ref="Y13:AB13"/>
    <mergeCell ref="AC12:AD12"/>
    <mergeCell ref="AC13:AD13"/>
    <mergeCell ref="Y18:AB18"/>
    <mergeCell ref="Y17:AB17"/>
    <mergeCell ref="Y16:AB16"/>
    <mergeCell ref="Y15:AB15"/>
    <mergeCell ref="O10:P10"/>
    <mergeCell ref="M10:N10"/>
    <mergeCell ref="AC27:AD27"/>
    <mergeCell ref="AC25:AD25"/>
    <mergeCell ref="AC18:AD18"/>
    <mergeCell ref="AC19:AD19"/>
    <mergeCell ref="AC20:AD20"/>
    <mergeCell ref="AC21:AD21"/>
    <mergeCell ref="AC24:AD24"/>
    <mergeCell ref="V10:W10"/>
    <mergeCell ref="A1:Q3"/>
    <mergeCell ref="X7:X9"/>
    <mergeCell ref="Y7:AB9"/>
    <mergeCell ref="AC7:AD9"/>
    <mergeCell ref="Q7:Q9"/>
    <mergeCell ref="R7:S9"/>
    <mergeCell ref="T7:U9"/>
    <mergeCell ref="V7:W9"/>
    <mergeCell ref="O9:P9"/>
    <mergeCell ref="K9:L10"/>
  </mergeCells>
  <printOptions horizontalCentered="1"/>
  <pageMargins left="0.7874015748031497" right="0.7874015748031497" top="0.7874015748031497" bottom="0.7874015748031497" header="0" footer="0"/>
  <pageSetup fitToHeight="1" fitToWidth="1" horizontalDpi="600" verticalDpi="600" orientation="portrait" paperSize="9" scale="3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奈良県</cp:lastModifiedBy>
  <cp:lastPrinted>2011-04-04T10:33:23Z</cp:lastPrinted>
  <dcterms:created xsi:type="dcterms:W3CDTF">2009-06-12T05:54:38Z</dcterms:created>
  <dcterms:modified xsi:type="dcterms:W3CDTF">2011-07-15T02:02:58Z</dcterms:modified>
  <cp:category/>
  <cp:version/>
  <cp:contentType/>
  <cp:contentStatus/>
</cp:coreProperties>
</file>