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firstSheet="6" activeTab="6"/>
  </bookViews>
  <sheets>
    <sheet name="P76（確認済）" sheetId="1" r:id="rId1"/>
    <sheet name="P77（確認済）" sheetId="2" r:id="rId2"/>
    <sheet name="P78（確認済）" sheetId="3" r:id="rId3"/>
    <sheet name="P79（確認済）" sheetId="4" r:id="rId4"/>
    <sheet name="P80(確認済）" sheetId="5" r:id="rId5"/>
    <sheet name="P81(確認済）" sheetId="6" r:id="rId6"/>
    <sheet name="P82（確認済）" sheetId="7" r:id="rId7"/>
    <sheet name="P83（確認済）" sheetId="8" r:id="rId8"/>
    <sheet name="P84（確認済）" sheetId="9" r:id="rId9"/>
    <sheet name="P85（確認済）" sheetId="10" r:id="rId10"/>
    <sheet name="P86（確認済）" sheetId="11" r:id="rId11"/>
  </sheets>
  <definedNames>
    <definedName name="_xlnm.Print_Area" localSheetId="3">'P79（確認済）'!$A$1:$K$29</definedName>
    <definedName name="_xlnm.Print_Area" localSheetId="4">'P80(確認済）'!$A$1:$T$39</definedName>
    <definedName name="_xlnm.Print_Area" localSheetId="5">'P81(確認済）'!$A$1:$Q$39</definedName>
    <definedName name="_xlnm.Print_Area" localSheetId="8">'P84（確認済）'!$A$1:$AD$37</definedName>
    <definedName name="_xlnm.Print_Area" localSheetId="9">'P85（確認済）'!$A$1:$Y$37</definedName>
  </definedNames>
  <calcPr fullCalcOnLoad="1"/>
</workbook>
</file>

<file path=xl/sharedStrings.xml><?xml version="1.0" encoding="utf-8"?>
<sst xmlns="http://schemas.openxmlformats.org/spreadsheetml/2006/main" count="480" uniqueCount="232">
  <si>
    <t>価　　　　格
　　　     　千円</t>
  </si>
  <si>
    <t>（３）土地に関する調べ</t>
  </si>
  <si>
    <t>山　　　　　林</t>
  </si>
  <si>
    <t xml:space="preserve">
減額した額
　　　　　千円</t>
  </si>
  <si>
    <t xml:space="preserve">
※</t>
  </si>
  <si>
    <t>専　用　住　宅</t>
  </si>
  <si>
    <t>併　用　住　宅</t>
  </si>
  <si>
    <t>そ　　の　　他</t>
  </si>
  <si>
    <t>計　　（Ａ）</t>
  </si>
  <si>
    <t>合　　　　　　計
（Ａ）十（Ｂ）</t>
  </si>
  <si>
    <t>件数</t>
  </si>
  <si>
    <t>小　　　計</t>
  </si>
  <si>
    <t>合　　　計</t>
  </si>
  <si>
    <t>住宅用宅地</t>
  </si>
  <si>
    <t>上記以外の宅地</t>
  </si>
  <si>
    <t>農　　　　　地</t>
  </si>
  <si>
    <t>計</t>
  </si>
  <si>
    <t>10万円未満のもの</t>
  </si>
  <si>
    <t>20万円を超え
150万円以下のもの</t>
  </si>
  <si>
    <t>150万円を超え
200万円以下のもの</t>
  </si>
  <si>
    <t>価　　　格
　　　　千円</t>
  </si>
  <si>
    <t>上記以外の
宅　　　地</t>
  </si>
  <si>
    <t>農　　　地</t>
  </si>
  <si>
    <t>山　　　林</t>
  </si>
  <si>
    <t>そ　の　他</t>
  </si>
  <si>
    <t xml:space="preserve">住宅用宅地   </t>
  </si>
  <si>
    <t>500万円を超え
1,000万円以下のもの</t>
  </si>
  <si>
    <t>1,000万円を超え
2,000万円以下のもの</t>
  </si>
  <si>
    <t>2,000万円を超えるもの</t>
  </si>
  <si>
    <t>合　　　　計</t>
  </si>
  <si>
    <t>件　数</t>
  </si>
  <si>
    <t>建築分</t>
  </si>
  <si>
    <t>承継分</t>
  </si>
  <si>
    <t>土　　地</t>
  </si>
  <si>
    <t>区　　　　分</t>
  </si>
  <si>
    <t>面　積</t>
  </si>
  <si>
    <t>価　格</t>
  </si>
  <si>
    <t>　　　　 　　円</t>
  </si>
  <si>
    <t>控　　　　除　　　　額</t>
  </si>
  <si>
    <t>　　　  　 千円</t>
  </si>
  <si>
    <t>控　　除　　額</t>
  </si>
  <si>
    <t>　　　 課税標準の特例を適用した後の額
　　　 が法第７３条の１５の２に規定す
　　　 る免税点に満たないもの　　　　　　　　</t>
  </si>
  <si>
    <t>課</t>
  </si>
  <si>
    <t>控　除　額</t>
  </si>
  <si>
    <t>　　　　　 千円</t>
  </si>
  <si>
    <t>左　の　内　訳</t>
  </si>
  <si>
    <t>　　　　 　　　円</t>
  </si>
  <si>
    <t>法第73条の31の規定､他法の規定により減免等をしたもの</t>
  </si>
  <si>
    <t>　　　千円</t>
  </si>
  <si>
    <t>（２）家屋の価格段階別に関する調</t>
  </si>
  <si>
    <t>件数</t>
  </si>
  <si>
    <t>控　除　額
　　　　 ㎡</t>
  </si>
  <si>
    <t>　⑦のうち、法第73
　条の25の規定の適
　用により徴収猶予
　をしているもの</t>
  </si>
  <si>
    <t>　法第73条の27の2から
　法第73条の27の9まで
　並びに法附則第11条
　の4、第12条、第39条
　第3項の規定により減
　額、納税義務の免除を
　したもの
　　　　　　　　　⑪</t>
  </si>
  <si>
    <t>家  屋</t>
  </si>
  <si>
    <t>（5） 課税標準の特例の適用状況に関する調</t>
  </si>
  <si>
    <t>（つづき）</t>
  </si>
  <si>
    <t xml:space="preserve">  に   関   す   る   調</t>
  </si>
  <si>
    <t>件　数</t>
  </si>
  <si>
    <t>　税　　標　　準</t>
  </si>
  <si>
    <t>区　　分</t>
  </si>
  <si>
    <t xml:space="preserve">
※</t>
  </si>
  <si>
    <t>件　　数</t>
  </si>
  <si>
    <t xml:space="preserve">
減額した額
　　　　　千円</t>
  </si>
  <si>
    <t>①</t>
  </si>
  <si>
    <t>②</t>
  </si>
  <si>
    <t>件　数</t>
  </si>
  <si>
    <t>件　数</t>
  </si>
  <si>
    <t>小　　　　計</t>
  </si>
  <si>
    <t>合　　　　　　計
（Ａ）十（Ｂ）</t>
  </si>
  <si>
    <t xml:space="preserve">      法第73条の3から第73条の7まで及び法
      附則第10条並びに①，②に該当する以
      外のもの</t>
  </si>
  <si>
    <t>法第73条の14第1項から第3項まで及び第5項に該当するもの
（②に該当するものを除く。）</t>
  </si>
  <si>
    <t>③</t>
  </si>
  <si>
    <t>④</t>
  </si>
  <si>
    <t>⑤</t>
  </si>
  <si>
    <t>　　　　 　</t>
  </si>
  <si>
    <t>　　　　　　 ㎡</t>
  </si>
  <si>
    <t>　　　　</t>
  </si>
  <si>
    <t>　　　　　　⑥</t>
  </si>
  <si>
    <t>　　　　　　⑦</t>
  </si>
  <si>
    <t>小　　　　計</t>
  </si>
  <si>
    <t>　　　　  ⑨</t>
  </si>
  <si>
    <t>件　数</t>
  </si>
  <si>
    <t>12  万  円
未満のもの</t>
  </si>
  <si>
    <t>件数</t>
  </si>
  <si>
    <t xml:space="preserve">
価　　格
　　 千円</t>
  </si>
  <si>
    <t xml:space="preserve">
価　　格
　　  千円</t>
  </si>
  <si>
    <t>価　　格
　　　   千円</t>
  </si>
  <si>
    <t xml:space="preserve"> 価　　格
　　  　　千円</t>
  </si>
  <si>
    <t>価　　格
　　　　 千円</t>
  </si>
  <si>
    <t>価　　格
　　　  　千円</t>
  </si>
  <si>
    <t>価　　格
　　 　 　千円</t>
  </si>
  <si>
    <t>木
造</t>
  </si>
  <si>
    <t>非
木
造</t>
  </si>
  <si>
    <t>価　　　　格
　　　     　千円</t>
  </si>
  <si>
    <t>件数</t>
  </si>
  <si>
    <t>価　　格
　　　　  千円</t>
  </si>
  <si>
    <t>特例適用
前の価格
　　　　　千円</t>
  </si>
  <si>
    <t>（つづき）</t>
  </si>
  <si>
    <t>区　　分</t>
  </si>
  <si>
    <t>価　　格
　　　　  千円</t>
  </si>
  <si>
    <t>特例適用
前の価格
　　　　　千円</t>
  </si>
  <si>
    <t>面　　積
　　　　 ㎡</t>
  </si>
  <si>
    <t>件 数</t>
  </si>
  <si>
    <t>面　　積
　　　　 ㎡</t>
  </si>
  <si>
    <t>件数</t>
  </si>
  <si>
    <t>件数</t>
  </si>
  <si>
    <t>面　　積
　　　　 ㎡</t>
  </si>
  <si>
    <t>価　　格
　　　　  千円</t>
  </si>
  <si>
    <t>件　数</t>
  </si>
  <si>
    <t>件 数</t>
  </si>
  <si>
    <t>価   　格
　　千円</t>
  </si>
  <si>
    <t>件 数</t>
  </si>
  <si>
    <t>価   　格
　　千円</t>
  </si>
  <si>
    <t>件 数</t>
  </si>
  <si>
    <t>価   　格
　　千円</t>
  </si>
  <si>
    <t>価　　　格
　　 千円</t>
  </si>
  <si>
    <t>区　　分</t>
  </si>
  <si>
    <t>件 数</t>
  </si>
  <si>
    <t>控　除　額</t>
  </si>
  <si>
    <t>　   千円</t>
  </si>
  <si>
    <t>区　　分</t>
  </si>
  <si>
    <t xml:space="preserve">  法 第73条 の14
  第9項 及び第10
  項に該当するも
  の</t>
  </si>
  <si>
    <t xml:space="preserve">  法第73条の14第
  11項に該当する
  もの</t>
  </si>
  <si>
    <t xml:space="preserve">  法第73条の14第
  12項 第1号及び
  第2号に該当す
  るもの</t>
  </si>
  <si>
    <t xml:space="preserve">  法第73条の14第
  13項に該当する
  もの</t>
  </si>
  <si>
    <t xml:space="preserve">  法第73条の14第
  14項に該当する
  もの</t>
  </si>
  <si>
    <t>件 数</t>
  </si>
  <si>
    <t>控　除　額</t>
  </si>
  <si>
    <t>　   千円</t>
  </si>
  <si>
    <t>合　　　計</t>
  </si>
  <si>
    <t>（１）家屋に関する調</t>
  </si>
  <si>
    <t xml:space="preserve">     法第73条の14第1項から第3項まで及
     び第5項に該当するものでその価格の
     全額が同条第1項又は第3項に規定す
     る金額以下のもの</t>
  </si>
  <si>
    <t>件　数</t>
  </si>
  <si>
    <t>建
築
分</t>
  </si>
  <si>
    <t>承
継
分</t>
  </si>
  <si>
    <t>　　　　　　 ㎡</t>
  </si>
  <si>
    <t xml:space="preserve">   　　価額の全額が法第73条の15の2に
   　　規定する免税点に満たないもの</t>
  </si>
  <si>
    <t>　　　　　 　㎡</t>
  </si>
  <si>
    <t>（イ）－（ロ）－  
（ハ）－（ニ）</t>
  </si>
  <si>
    <t>　　　　  　 ㎡</t>
  </si>
  <si>
    <t>　　　　　   ㎡</t>
  </si>
  <si>
    <t>　　  　 千円</t>
  </si>
  <si>
    <t xml:space="preserve">  　  　 千円</t>
  </si>
  <si>
    <t>　     ⑧</t>
  </si>
  <si>
    <t>　　　　　　　  ⑩</t>
  </si>
  <si>
    <t>　　　　　　　⑪</t>
  </si>
  <si>
    <t xml:space="preserve"> 18万円以上23万
 円未満のもの</t>
  </si>
  <si>
    <t>12万円以上18万円
未満のもの</t>
  </si>
  <si>
    <t xml:space="preserve"> 23万円以上30万
 円以下のもの</t>
  </si>
  <si>
    <t xml:space="preserve"> 30万円を超え50万
 円以下のもの</t>
  </si>
  <si>
    <t>　  50万円を超え350万円
　　以下のもの</t>
  </si>
  <si>
    <t>件数</t>
  </si>
  <si>
    <t xml:space="preserve">
価　　格
　　　　　  千円</t>
  </si>
  <si>
    <t>専  用　住　宅</t>
  </si>
  <si>
    <t>併  用　住　宅</t>
  </si>
  <si>
    <t>区　　　分</t>
  </si>
  <si>
    <t>　1,200万円を超え
  1,300万円以下のもの</t>
  </si>
  <si>
    <t xml:space="preserve"> 1,300万円を超え
 1,400万円以下のもの</t>
  </si>
  <si>
    <t xml:space="preserve"> 1,400万円を超え
 1,500万円以下のもの</t>
  </si>
  <si>
    <t xml:space="preserve"> 1,500万円を超え
 1,600万円以下のもの</t>
  </si>
  <si>
    <t xml:space="preserve"> 1,600万円を超え
 1,700万円以下のもの</t>
  </si>
  <si>
    <t>　　　
　　　法第73条の14第8項から第
　　　14項まで並びに法附則第11
　　　条等の課税標準の特例に該
　　　当し、全額控除されたもの
　　　　　　　　　　　　　　   ②　　　　　　　　　　　　　　　　　　　　　　　</t>
  </si>
  <si>
    <r>
      <t xml:space="preserve">
　　　</t>
    </r>
    <r>
      <rPr>
        <sz val="12"/>
        <color indexed="40"/>
        <rFont val="ＭＳ 明朝"/>
        <family val="1"/>
      </rPr>
      <t>価額の全額が法第73条の15
　　　の2に規定する免税点に満
　　　たないもの</t>
    </r>
    <r>
      <rPr>
        <sz val="11"/>
        <color indexed="40"/>
        <rFont val="ＭＳ 明朝"/>
        <family val="1"/>
      </rPr>
      <t xml:space="preserve">
　　　　　　　　　　　　　　　　</t>
    </r>
    <r>
      <rPr>
        <sz val="12"/>
        <color indexed="40"/>
        <rFont val="ＭＳ 明朝"/>
        <family val="1"/>
      </rPr>
      <t>①</t>
    </r>
  </si>
  <si>
    <t>課税標準額
③－④－⑤
　　　　⑥
　　 千円</t>
  </si>
  <si>
    <t>減免等され
る前の税額
　　　　⑦
　　　千円</t>
  </si>
  <si>
    <t xml:space="preserve">
　　法附則第11条の3の
　　規定に該当したもの
　　で⑧以外のもの
　　　　　　　　　 　⑨
　　　　　　　</t>
  </si>
  <si>
    <t>　
  法第73条の24及び法附則
　第11条の3の規定の適用
　により全額減額されるも
　の
　　　　　　　　　　 ⑧
　　　　　　　　　　　　</t>
  </si>
  <si>
    <t xml:space="preserve">
　　法第73条の24の規定
　　に該当したもので⑧
　　以外のもの
　　　　　　　 　　  ⑩</t>
  </si>
  <si>
    <t>　　
　　法第73条の3から第73条の7まで
　　及び法附則第10条並びに①，②
　　に該当する以外のもの
　　　　　　　　　　　　　　　　③</t>
  </si>
  <si>
    <r>
      <t xml:space="preserve">
課税標準の特例を適用した後
の額が法第73条の</t>
    </r>
    <r>
      <rPr>
        <sz val="12"/>
        <color indexed="40"/>
        <rFont val="ＭＳ 明朝"/>
        <family val="1"/>
      </rPr>
      <t>15の2に規
定する免税点に満たないもの
　　　　　　　　　　　　　　⑤</t>
    </r>
  </si>
  <si>
    <t xml:space="preserve">
千円</t>
  </si>
  <si>
    <t xml:space="preserve"> 件　 数</t>
  </si>
  <si>
    <t>件　 数</t>
  </si>
  <si>
    <t xml:space="preserve"> 10万円以上
 13万円以下のもの</t>
  </si>
  <si>
    <t xml:space="preserve"> 13万円を超え
 20万円以下のもの</t>
  </si>
  <si>
    <t>20万円を超え
150万円以下のもの</t>
  </si>
  <si>
    <t>150万円を超え
200万円以下のもの</t>
  </si>
  <si>
    <t xml:space="preserve"> 10万円以上
 13万円以下のもの</t>
  </si>
  <si>
    <t xml:space="preserve"> 13万円を超え
 20万円以下のもの</t>
  </si>
  <si>
    <t>小　計</t>
  </si>
  <si>
    <t xml:space="preserve">   法附則第11条に
   該当するもの</t>
  </si>
  <si>
    <t>　　　　千円</t>
  </si>
  <si>
    <t>合　　計</t>
  </si>
  <si>
    <t>法第73条の14第6項から第11項まで及び第14項並びに法附則第11条等の課税標準の特例に該当するもの
（②⑤に該当するものを除く｡）</t>
  </si>
  <si>
    <t>法第73条の2第6項､法第73条の27の2から法第73条の27の5まで､法第73条の27の8及び法附則第11条の4の規定により減免等をしたもの</t>
  </si>
  <si>
    <t>計　　（Ｂ）</t>
  </si>
  <si>
    <t>計　　（Ｂ）</t>
  </si>
  <si>
    <t>価　　格
　　　　  千円</t>
  </si>
  <si>
    <t>面　　積
　　　　 ㎡</t>
  </si>
  <si>
    <r>
      <t xml:space="preserve">  法第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73条の14条第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8
  項から第14項まで並
  びに法附則第11条等
  の課税標準の特例に
  該当したもので②以
　外のもの 　　　　　　　　　　　　　　　　　
　　　　　　　　　④</t>
    </r>
  </si>
  <si>
    <t>木
造</t>
  </si>
  <si>
    <t>非
木
造</t>
  </si>
  <si>
    <t>建
築
分</t>
  </si>
  <si>
    <t>承
継
分</t>
  </si>
  <si>
    <t>建
築
分</t>
  </si>
  <si>
    <t>承
継
分</t>
  </si>
  <si>
    <t>小　　　　計</t>
  </si>
  <si>
    <t>木
造</t>
  </si>
  <si>
    <t>承
継
分</t>
  </si>
  <si>
    <t>　　　　 　千円</t>
  </si>
  <si>
    <t>建
築
分</t>
  </si>
  <si>
    <t>承
継
分</t>
  </si>
  <si>
    <t>木
造</t>
  </si>
  <si>
    <t>2,000万円を超えるもの</t>
  </si>
  <si>
    <t>　1,900万円を超え
　2,000万円以下のもの</t>
  </si>
  <si>
    <t xml:space="preserve">   1,800万円を超え
　 1,900万円以下のもの</t>
  </si>
  <si>
    <t>　1,700万円を超え
　1,800万円以下のもの</t>
  </si>
  <si>
    <t>　　350万円を超え
　　420万円以下のもの</t>
  </si>
  <si>
    <t>　　420万円を超え
　　450万円以下のもの</t>
  </si>
  <si>
    <t>　450万円を超え
　1,000万円以下のもの</t>
  </si>
  <si>
    <t>　1,000万円を超え
　1,100万円以下のもの</t>
  </si>
  <si>
    <t>　1,100万円を超え
　1,200万円以下のもの</t>
  </si>
  <si>
    <r>
      <t>※</t>
    </r>
    <r>
      <rPr>
        <sz val="14"/>
        <color indexed="42"/>
        <rFont val="ＭＳ 明朝"/>
        <family val="1"/>
      </rPr>
      <t>法附則第11条の5第1項の適用前の額（固定資産税評価額）</t>
    </r>
  </si>
  <si>
    <t xml:space="preserve">
徴収猶予額
　　　　　千円</t>
  </si>
  <si>
    <t xml:space="preserve">
減免等した額
　　　　　千円</t>
  </si>
  <si>
    <t>　
法第73条の31、他
法の規定により減
免等をしたもの
　　　　　　　　 ⑫</t>
  </si>
  <si>
    <t xml:space="preserve"> 調  定  額
 ⑦－⑧－⑨
 －⑩－⑪－
 ⑫</t>
  </si>
  <si>
    <t xml:space="preserve">                     ９. 不   動   産   取   得   税</t>
  </si>
  <si>
    <t>価　  　格
　　 　　  千円</t>
  </si>
  <si>
    <t>（４）土地の価格段階別に関する調</t>
  </si>
  <si>
    <t>　　（ア）個　人</t>
  </si>
  <si>
    <t>　　（イ）法　人</t>
  </si>
  <si>
    <t>　　（ウ）合　計</t>
  </si>
  <si>
    <t>区　　分</t>
  </si>
  <si>
    <t xml:space="preserve"> 200万円を超え
 500万円以下のもの</t>
  </si>
  <si>
    <t xml:space="preserve">   法第73条の14第
   3項に該当する
   もの</t>
  </si>
  <si>
    <r>
      <t xml:space="preserve">  法第73条の14第
  6項</t>
    </r>
    <r>
      <rPr>
        <sz val="11"/>
        <color indexed="40"/>
        <rFont val="ＭＳ 明朝"/>
        <family val="1"/>
      </rPr>
      <t>に該当する
  もの</t>
    </r>
  </si>
  <si>
    <r>
      <t xml:space="preserve">  法第73条の14第
  7項</t>
    </r>
    <r>
      <rPr>
        <sz val="11"/>
        <color indexed="40"/>
        <rFont val="ＭＳ 明朝"/>
        <family val="1"/>
      </rPr>
      <t>に該当する
  もの</t>
    </r>
  </si>
  <si>
    <r>
      <t xml:space="preserve">  法第73条の14第
  8項</t>
    </r>
    <r>
      <rPr>
        <sz val="11"/>
        <color indexed="40"/>
        <rFont val="ＭＳ 明朝"/>
        <family val="1"/>
      </rPr>
      <t>に該当する
  もの</t>
    </r>
  </si>
  <si>
    <t>法第73条の14第
1項（第2項及び
第5項を含む｡）
に該当するもの</t>
  </si>
  <si>
    <t>件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</si>
</sst>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color indexed="42"/>
      <name val="ＭＳ ゴシック"/>
      <family val="3"/>
    </font>
    <font>
      <sz val="12"/>
      <name val="ＭＳ Ｐゴシック"/>
      <family val="3"/>
    </font>
    <font>
      <b/>
      <sz val="14"/>
      <color indexed="42"/>
      <name val="ＭＳ ゴシック"/>
      <family val="3"/>
    </font>
    <font>
      <b/>
      <sz val="14"/>
      <color indexed="40"/>
      <name val="ＭＳ ゴシック"/>
      <family val="3"/>
    </font>
    <font>
      <sz val="10"/>
      <name val="ＭＳ ゴシック"/>
      <family val="3"/>
    </font>
    <font>
      <sz val="11"/>
      <color indexed="40"/>
      <name val="ＭＳ ゴシック"/>
      <family val="3"/>
    </font>
    <font>
      <b/>
      <sz val="8"/>
      <color indexed="40"/>
      <name val="ＭＳ ゴシック"/>
      <family val="3"/>
    </font>
    <font>
      <sz val="11"/>
      <color indexed="42"/>
      <name val="ＭＳ ゴシック"/>
      <family val="3"/>
    </font>
    <font>
      <b/>
      <sz val="10"/>
      <color indexed="42"/>
      <name val="ＭＳ ゴシック"/>
      <family val="3"/>
    </font>
    <font>
      <b/>
      <sz val="10"/>
      <color indexed="40"/>
      <name val="ＭＳ ゴシック"/>
      <family val="3"/>
    </font>
    <font>
      <sz val="11"/>
      <name val="ＭＳ ゴシック"/>
      <family val="3"/>
    </font>
    <font>
      <b/>
      <sz val="11"/>
      <color indexed="42"/>
      <name val="ＭＳ ゴシック"/>
      <family val="3"/>
    </font>
    <font>
      <b/>
      <sz val="11"/>
      <color indexed="40"/>
      <name val="ＭＳ ゴシック"/>
      <family val="3"/>
    </font>
    <font>
      <b/>
      <sz val="11"/>
      <name val="ＭＳ 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40"/>
      <name val="ＭＳ 明朝"/>
      <family val="1"/>
    </font>
    <font>
      <sz val="16"/>
      <color indexed="40"/>
      <name val="ＭＳ 明朝"/>
      <family val="1"/>
    </font>
    <font>
      <sz val="14"/>
      <color indexed="40"/>
      <name val="ＭＳ 明朝"/>
      <family val="1"/>
    </font>
    <font>
      <sz val="14"/>
      <name val="ＭＳ 明朝"/>
      <family val="1"/>
    </font>
    <font>
      <b/>
      <sz val="12"/>
      <color indexed="42"/>
      <name val="ＭＳ 明朝"/>
      <family val="1"/>
    </font>
    <font>
      <b/>
      <sz val="14"/>
      <color indexed="42"/>
      <name val="ＭＳ 明朝"/>
      <family val="1"/>
    </font>
    <font>
      <b/>
      <sz val="14"/>
      <color indexed="40"/>
      <name val="ＭＳ 明朝"/>
      <family val="1"/>
    </font>
    <font>
      <sz val="12"/>
      <color indexed="42"/>
      <name val="ＭＳ 明朝"/>
      <family val="1"/>
    </font>
    <font>
      <sz val="14"/>
      <color indexed="4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40"/>
      <name val="ＭＳ 明朝"/>
      <family val="1"/>
    </font>
    <font>
      <sz val="8"/>
      <color indexed="42"/>
      <name val="ＭＳ 明朝"/>
      <family val="1"/>
    </font>
    <font>
      <sz val="8"/>
      <color indexed="40"/>
      <name val="ＭＳ 明朝"/>
      <family val="1"/>
    </font>
    <font>
      <b/>
      <sz val="11"/>
      <name val="ＭＳ 明朝"/>
      <family val="1"/>
    </font>
    <font>
      <sz val="11"/>
      <color indexed="42"/>
      <name val="ＭＳ 明朝"/>
      <family val="1"/>
    </font>
    <font>
      <sz val="10"/>
      <color indexed="40"/>
      <name val="ＭＳ 明朝"/>
      <family val="1"/>
    </font>
    <font>
      <sz val="10"/>
      <color indexed="42"/>
      <name val="ＭＳ 明朝"/>
      <family val="1"/>
    </font>
    <font>
      <b/>
      <sz val="10"/>
      <color indexed="42"/>
      <name val="ＭＳ 明朝"/>
      <family val="1"/>
    </font>
    <font>
      <b/>
      <sz val="10"/>
      <color indexed="40"/>
      <name val="ＭＳ 明朝"/>
      <family val="1"/>
    </font>
    <font>
      <b/>
      <sz val="11"/>
      <color indexed="42"/>
      <name val="ＭＳ 明朝"/>
      <family val="1"/>
    </font>
    <font>
      <sz val="6"/>
      <color indexed="40"/>
      <name val="ＭＳ 明朝"/>
      <family val="1"/>
    </font>
    <font>
      <b/>
      <sz val="11"/>
      <color indexed="40"/>
      <name val="ＭＳ 明朝"/>
      <family val="1"/>
    </font>
    <font>
      <sz val="9"/>
      <color indexed="40"/>
      <name val="ＭＳ 明朝"/>
      <family val="1"/>
    </font>
    <font>
      <sz val="28"/>
      <name val="ＭＳ 明朝"/>
      <family val="1"/>
    </font>
    <font>
      <sz val="16"/>
      <color indexed="42"/>
      <name val="ＭＳ 明朝"/>
      <family val="1"/>
    </font>
    <font>
      <sz val="18"/>
      <name val="ＭＳ 明朝"/>
      <family val="1"/>
    </font>
    <font>
      <b/>
      <sz val="10"/>
      <name val="ＭＳ ゴシック"/>
      <family val="3"/>
    </font>
    <font>
      <b/>
      <sz val="12"/>
      <color indexed="40"/>
      <name val="ＭＳ ゴシック"/>
      <family val="3"/>
    </font>
    <font>
      <b/>
      <sz val="9"/>
      <color indexed="42"/>
      <name val="ＭＳ ゴシック"/>
      <family val="3"/>
    </font>
    <font>
      <b/>
      <sz val="9"/>
      <name val="ＭＳ ゴシック"/>
      <family val="3"/>
    </font>
    <font>
      <b/>
      <sz val="9"/>
      <color indexed="40"/>
      <name val="ＭＳ ゴシック"/>
      <family val="3"/>
    </font>
    <font>
      <sz val="9"/>
      <name val="ＭＳ 明朝"/>
      <family val="1"/>
    </font>
    <font>
      <sz val="9"/>
      <color indexed="42"/>
      <name val="ＭＳ 明朝"/>
      <family val="1"/>
    </font>
    <font>
      <b/>
      <sz val="14"/>
      <name val="ＭＳ ゴシック"/>
      <family val="3"/>
    </font>
    <font>
      <b/>
      <sz val="12"/>
      <color indexed="40"/>
      <name val="ＭＳ 明朝"/>
      <family val="1"/>
    </font>
    <font>
      <b/>
      <sz val="8"/>
      <name val="ＭＳ ゴシック"/>
      <family val="3"/>
    </font>
    <font>
      <sz val="12"/>
      <color indexed="40"/>
      <name val="ＭＳ ゴシック"/>
      <family val="3"/>
    </font>
  </fonts>
  <fills count="2">
    <fill>
      <patternFill/>
    </fill>
    <fill>
      <patternFill patternType="gray125"/>
    </fill>
  </fills>
  <borders count="1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4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41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43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>
        <color indexed="8"/>
      </diagonal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/>
      <top>
        <color indexed="63"/>
      </top>
      <bottom style="thin">
        <color indexed="4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4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1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wrapText="1"/>
    </xf>
    <xf numFmtId="0" fontId="18" fillId="0" borderId="0" xfId="0" applyFont="1" applyAlignment="1">
      <alignment vertical="center"/>
    </xf>
    <xf numFmtId="38" fontId="20" fillId="0" borderId="0" xfId="16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8" fontId="39" fillId="0" borderId="1" xfId="16" applyFont="1" applyFill="1" applyBorder="1" applyAlignment="1">
      <alignment horizontal="center" vertical="center" wrapText="1"/>
    </xf>
    <xf numFmtId="38" fontId="39" fillId="0" borderId="1" xfId="16" applyFont="1" applyFill="1" applyBorder="1" applyAlignment="1">
      <alignment horizontal="center" wrapText="1"/>
    </xf>
    <xf numFmtId="38" fontId="38" fillId="0" borderId="1" xfId="16" applyFont="1" applyFill="1" applyBorder="1" applyAlignment="1">
      <alignment horizontal="center" vertical="center" wrapText="1"/>
    </xf>
    <xf numFmtId="38" fontId="0" fillId="0" borderId="0" xfId="16" applyAlignment="1">
      <alignment vertical="center"/>
    </xf>
    <xf numFmtId="0" fontId="44" fillId="0" borderId="0" xfId="0" applyNumberFormat="1" applyFont="1" applyFill="1" applyBorder="1" applyAlignment="1">
      <alignment horizontal="right" vertical="center" wrapText="1"/>
    </xf>
    <xf numFmtId="3" fontId="44" fillId="0" borderId="0" xfId="0" applyNumberFormat="1" applyFont="1" applyFill="1" applyBorder="1" applyAlignment="1">
      <alignment horizontal="right" vertical="center" wrapText="1"/>
    </xf>
    <xf numFmtId="3" fontId="40" fillId="0" borderId="0" xfId="0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center" wrapText="1"/>
    </xf>
    <xf numFmtId="0" fontId="41" fillId="0" borderId="3" xfId="0" applyNumberFormat="1" applyFont="1" applyFill="1" applyBorder="1" applyAlignment="1">
      <alignment horizontal="center" wrapText="1"/>
    </xf>
    <xf numFmtId="38" fontId="44" fillId="0" borderId="0" xfId="16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vertical="center" wrapText="1"/>
    </xf>
    <xf numFmtId="0" fontId="42" fillId="0" borderId="1" xfId="0" applyNumberFormat="1" applyFont="1" applyFill="1" applyBorder="1" applyAlignment="1">
      <alignment vertical="center" wrapText="1"/>
    </xf>
    <xf numFmtId="38" fontId="37" fillId="0" borderId="1" xfId="16" applyFont="1" applyFill="1" applyBorder="1" applyAlignment="1">
      <alignment horizontal="right" vertical="center" wrapText="1"/>
    </xf>
    <xf numFmtId="38" fontId="48" fillId="0" borderId="0" xfId="16" applyFont="1" applyFill="1" applyBorder="1" applyAlignment="1">
      <alignment horizontal="right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177" fontId="37" fillId="0" borderId="0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177" fontId="37" fillId="0" borderId="0" xfId="0" applyNumberFormat="1" applyFont="1" applyFill="1" applyBorder="1" applyAlignment="1">
      <alignment horizontal="center" vertical="center" wrapText="1"/>
    </xf>
    <xf numFmtId="38" fontId="39" fillId="0" borderId="5" xfId="16" applyFont="1" applyFill="1" applyBorder="1" applyAlignment="1">
      <alignment horizontal="center" wrapText="1"/>
    </xf>
    <xf numFmtId="38" fontId="42" fillId="0" borderId="1" xfId="16" applyFont="1" applyFill="1" applyBorder="1" applyAlignment="1">
      <alignment horizontal="center" vertical="center" wrapText="1"/>
    </xf>
    <xf numFmtId="38" fontId="43" fillId="0" borderId="1" xfId="16" applyFont="1" applyFill="1" applyBorder="1" applyAlignment="1">
      <alignment horizontal="center" vertical="center" wrapText="1"/>
    </xf>
    <xf numFmtId="0" fontId="37" fillId="0" borderId="6" xfId="0" applyNumberFormat="1" applyFont="1" applyFill="1" applyBorder="1" applyAlignment="1">
      <alignment horizontal="center" vertical="center" wrapText="1"/>
    </xf>
    <xf numFmtId="0" fontId="41" fillId="0" borderId="6" xfId="0" applyNumberFormat="1" applyFont="1" applyFill="1" applyBorder="1" applyAlignment="1">
      <alignment horizontal="center" vertical="center" wrapText="1"/>
    </xf>
    <xf numFmtId="38" fontId="26" fillId="0" borderId="7" xfId="16" applyFont="1" applyFill="1" applyBorder="1" applyAlignment="1">
      <alignment horizontal="center" vertical="center" wrapText="1"/>
    </xf>
    <xf numFmtId="38" fontId="0" fillId="0" borderId="8" xfId="16" applyBorder="1" applyAlignment="1">
      <alignment vertical="center"/>
    </xf>
    <xf numFmtId="38" fontId="29" fillId="0" borderId="9" xfId="16" applyFont="1" applyFill="1" applyBorder="1" applyAlignment="1">
      <alignment horizontal="right" vertical="center" wrapText="1"/>
    </xf>
    <xf numFmtId="38" fontId="29" fillId="0" borderId="10" xfId="16" applyFont="1" applyFill="1" applyBorder="1" applyAlignment="1">
      <alignment horizontal="right" vertical="center" wrapText="1"/>
    </xf>
    <xf numFmtId="38" fontId="22" fillId="0" borderId="0" xfId="16" applyFont="1" applyAlignment="1">
      <alignment vertical="center"/>
    </xf>
    <xf numFmtId="38" fontId="23" fillId="0" borderId="0" xfId="16" applyFont="1" applyAlignment="1">
      <alignment vertical="center"/>
    </xf>
    <xf numFmtId="38" fontId="24" fillId="0" borderId="0" xfId="16" applyFont="1" applyAlignment="1">
      <alignment vertical="center"/>
    </xf>
    <xf numFmtId="38" fontId="25" fillId="0" borderId="0" xfId="16" applyFont="1" applyAlignment="1">
      <alignment vertical="center"/>
    </xf>
    <xf numFmtId="38" fontId="28" fillId="0" borderId="11" xfId="16" applyFont="1" applyFill="1" applyBorder="1" applyAlignment="1">
      <alignment horizontal="center" vertical="center" wrapText="1"/>
    </xf>
    <xf numFmtId="38" fontId="29" fillId="0" borderId="0" xfId="16" applyFont="1" applyFill="1" applyBorder="1" applyAlignment="1">
      <alignment horizontal="center" vertical="center" wrapText="1"/>
    </xf>
    <xf numFmtId="38" fontId="29" fillId="0" borderId="12" xfId="16" applyFont="1" applyFill="1" applyBorder="1" applyAlignment="1">
      <alignment horizontal="right" vertical="center" wrapText="1"/>
    </xf>
    <xf numFmtId="38" fontId="28" fillId="0" borderId="7" xfId="16" applyFont="1" applyFill="1" applyBorder="1" applyAlignment="1">
      <alignment horizontal="center" wrapText="1"/>
    </xf>
    <xf numFmtId="38" fontId="26" fillId="0" borderId="7" xfId="16" applyFont="1" applyFill="1" applyBorder="1" applyAlignment="1">
      <alignment horizontal="center" wrapText="1"/>
    </xf>
    <xf numFmtId="38" fontId="26" fillId="0" borderId="13" xfId="16" applyFont="1" applyFill="1" applyBorder="1" applyAlignment="1">
      <alignment horizontal="center" wrapText="1"/>
    </xf>
    <xf numFmtId="38" fontId="26" fillId="0" borderId="14" xfId="16" applyFont="1" applyFill="1" applyBorder="1" applyAlignment="1">
      <alignment/>
    </xf>
    <xf numFmtId="38" fontId="26" fillId="0" borderId="14" xfId="16" applyFont="1" applyFill="1" applyBorder="1" applyAlignment="1">
      <alignment wrapText="1"/>
    </xf>
    <xf numFmtId="38" fontId="26" fillId="0" borderId="15" xfId="16" applyFont="1" applyFill="1" applyBorder="1" applyAlignment="1">
      <alignment wrapText="1"/>
    </xf>
    <xf numFmtId="38" fontId="26" fillId="0" borderId="2" xfId="16" applyFont="1" applyFill="1" applyBorder="1" applyAlignment="1">
      <alignment vertical="center" wrapText="1"/>
    </xf>
    <xf numFmtId="38" fontId="26" fillId="0" borderId="16" xfId="16" applyFont="1" applyFill="1" applyBorder="1" applyAlignment="1">
      <alignment wrapText="1"/>
    </xf>
    <xf numFmtId="38" fontId="28" fillId="0" borderId="2" xfId="16" applyFont="1" applyFill="1" applyBorder="1" applyAlignment="1">
      <alignment horizontal="right" vertical="center" wrapText="1"/>
    </xf>
    <xf numFmtId="38" fontId="28" fillId="0" borderId="3" xfId="16" applyFont="1" applyFill="1" applyBorder="1" applyAlignment="1">
      <alignment horizontal="right" vertical="center" wrapText="1"/>
    </xf>
    <xf numFmtId="38" fontId="32" fillId="0" borderId="2" xfId="16" applyFont="1" applyFill="1" applyBorder="1" applyAlignment="1">
      <alignment horizontal="right" vertical="center" wrapText="1"/>
    </xf>
    <xf numFmtId="38" fontId="28" fillId="0" borderId="7" xfId="16" applyFont="1" applyFill="1" applyBorder="1" applyAlignment="1">
      <alignment horizontal="right" vertical="center" wrapText="1"/>
    </xf>
    <xf numFmtId="38" fontId="32" fillId="0" borderId="7" xfId="16" applyFont="1" applyFill="1" applyBorder="1" applyAlignment="1">
      <alignment horizontal="right" vertical="center" wrapText="1"/>
    </xf>
    <xf numFmtId="38" fontId="34" fillId="0" borderId="2" xfId="16" applyFont="1" applyFill="1" applyBorder="1" applyAlignment="1">
      <alignment horizontal="right" vertical="center" wrapText="1"/>
    </xf>
    <xf numFmtId="38" fontId="31" fillId="0" borderId="2" xfId="16" applyFont="1" applyFill="1" applyBorder="1" applyAlignment="1">
      <alignment horizontal="right" vertical="center" wrapText="1"/>
    </xf>
    <xf numFmtId="38" fontId="31" fillId="0" borderId="17" xfId="16" applyFont="1" applyFill="1" applyBorder="1" applyAlignment="1">
      <alignment horizontal="right" vertical="center" wrapText="1"/>
    </xf>
    <xf numFmtId="38" fontId="7" fillId="0" borderId="0" xfId="16" applyFont="1" applyAlignment="1">
      <alignment vertical="center"/>
    </xf>
    <xf numFmtId="38" fontId="27" fillId="0" borderId="18" xfId="16" applyFont="1" applyFill="1" applyBorder="1" applyAlignment="1">
      <alignment vertical="top" wrapText="1"/>
    </xf>
    <xf numFmtId="38" fontId="27" fillId="0" borderId="19" xfId="16" applyFont="1" applyFill="1" applyBorder="1" applyAlignment="1">
      <alignment vertical="top" wrapText="1"/>
    </xf>
    <xf numFmtId="38" fontId="28" fillId="0" borderId="10" xfId="16" applyFont="1" applyFill="1" applyBorder="1" applyAlignment="1">
      <alignment horizontal="center" vertical="center" wrapText="1"/>
    </xf>
    <xf numFmtId="38" fontId="25" fillId="0" borderId="20" xfId="16" applyFont="1" applyFill="1" applyBorder="1" applyAlignment="1">
      <alignment horizontal="right" vertical="center" wrapText="1"/>
    </xf>
    <xf numFmtId="38" fontId="29" fillId="0" borderId="10" xfId="16" applyFont="1" applyFill="1" applyBorder="1" applyAlignment="1">
      <alignment horizontal="right" wrapText="1"/>
    </xf>
    <xf numFmtId="38" fontId="26" fillId="0" borderId="14" xfId="16" applyFont="1" applyFill="1" applyBorder="1" applyAlignment="1">
      <alignment vertical="center" wrapText="1"/>
    </xf>
    <xf numFmtId="38" fontId="37" fillId="0" borderId="14" xfId="16" applyFont="1" applyFill="1" applyBorder="1" applyAlignment="1">
      <alignment wrapText="1"/>
    </xf>
    <xf numFmtId="38" fontId="26" fillId="0" borderId="21" xfId="16" applyFont="1" applyFill="1" applyBorder="1" applyAlignment="1">
      <alignment horizontal="center" vertical="center" wrapText="1"/>
    </xf>
    <xf numFmtId="38" fontId="28" fillId="0" borderId="15" xfId="16" applyFont="1" applyFill="1" applyBorder="1" applyAlignment="1">
      <alignment horizontal="right" vertical="center" wrapText="1"/>
    </xf>
    <xf numFmtId="38" fontId="26" fillId="0" borderId="22" xfId="16" applyFont="1" applyFill="1" applyBorder="1" applyAlignment="1">
      <alignment horizontal="center" vertical="center" wrapText="1"/>
    </xf>
    <xf numFmtId="38" fontId="26" fillId="0" borderId="14" xfId="16" applyFont="1" applyFill="1" applyBorder="1" applyAlignment="1">
      <alignment horizontal="center" vertical="center" wrapText="1"/>
    </xf>
    <xf numFmtId="38" fontId="26" fillId="0" borderId="2" xfId="16" applyFont="1" applyFill="1" applyBorder="1" applyAlignment="1">
      <alignment horizontal="center" vertical="center" wrapText="1"/>
    </xf>
    <xf numFmtId="38" fontId="33" fillId="0" borderId="2" xfId="16" applyFont="1" applyFill="1" applyBorder="1" applyAlignment="1">
      <alignment horizontal="center" vertical="center" wrapText="1"/>
    </xf>
    <xf numFmtId="38" fontId="33" fillId="0" borderId="7" xfId="16" applyFont="1" applyFill="1" applyBorder="1" applyAlignment="1">
      <alignment horizontal="center" vertical="center" wrapText="1"/>
    </xf>
    <xf numFmtId="38" fontId="5" fillId="0" borderId="0" xfId="16" applyFont="1" applyAlignment="1">
      <alignment vertical="center"/>
    </xf>
    <xf numFmtId="38" fontId="27" fillId="0" borderId="23" xfId="16" applyFont="1" applyFill="1" applyBorder="1" applyAlignment="1">
      <alignment vertical="top" wrapText="1"/>
    </xf>
    <xf numFmtId="38" fontId="27" fillId="0" borderId="24" xfId="16" applyFont="1" applyFill="1" applyBorder="1" applyAlignment="1">
      <alignment vertical="top" wrapText="1"/>
    </xf>
    <xf numFmtId="38" fontId="29" fillId="0" borderId="24" xfId="16" applyFont="1" applyFill="1" applyBorder="1" applyAlignment="1">
      <alignment horizontal="center" vertical="center" wrapText="1"/>
    </xf>
    <xf numFmtId="38" fontId="26" fillId="0" borderId="18" xfId="16" applyFont="1" applyFill="1" applyBorder="1" applyAlignment="1">
      <alignment horizontal="center" wrapText="1"/>
    </xf>
    <xf numFmtId="38" fontId="26" fillId="0" borderId="12" xfId="16" applyFont="1" applyFill="1" applyBorder="1" applyAlignment="1">
      <alignment horizontal="center" wrapText="1"/>
    </xf>
    <xf numFmtId="38" fontId="26" fillId="0" borderId="25" xfId="16" applyFont="1" applyFill="1" applyBorder="1" applyAlignment="1">
      <alignment horizontal="center" wrapText="1"/>
    </xf>
    <xf numFmtId="38" fontId="26" fillId="0" borderId="14" xfId="16" applyFont="1" applyFill="1" applyBorder="1" applyAlignment="1">
      <alignment horizontal="left" wrapText="1"/>
    </xf>
    <xf numFmtId="38" fontId="26" fillId="0" borderId="14" xfId="16" applyFont="1" applyFill="1" applyBorder="1" applyAlignment="1">
      <alignment horizontal="right" wrapText="1"/>
    </xf>
    <xf numFmtId="38" fontId="26" fillId="0" borderId="10" xfId="16" applyFont="1" applyFill="1" applyBorder="1" applyAlignment="1">
      <alignment horizontal="left" wrapText="1"/>
    </xf>
    <xf numFmtId="38" fontId="26" fillId="0" borderId="20" xfId="16" applyFont="1" applyFill="1" applyBorder="1" applyAlignment="1">
      <alignment horizontal="left" wrapText="1"/>
    </xf>
    <xf numFmtId="38" fontId="28" fillId="0" borderId="4" xfId="16" applyFont="1" applyFill="1" applyBorder="1" applyAlignment="1">
      <alignment horizontal="right" vertical="center" wrapText="1"/>
    </xf>
    <xf numFmtId="38" fontId="46" fillId="0" borderId="0" xfId="16" applyFont="1" applyFill="1" applyBorder="1" applyAlignment="1">
      <alignment horizontal="center" vertical="center" wrapText="1"/>
    </xf>
    <xf numFmtId="38" fontId="48" fillId="0" borderId="0" xfId="16" applyFont="1" applyFill="1" applyBorder="1" applyAlignment="1">
      <alignment horizontal="center" vertical="center" wrapText="1"/>
    </xf>
    <xf numFmtId="38" fontId="40" fillId="0" borderId="0" xfId="16" applyFont="1" applyFill="1" applyBorder="1" applyAlignment="1">
      <alignment horizontal="right" vertical="center" wrapText="1"/>
    </xf>
    <xf numFmtId="38" fontId="46" fillId="0" borderId="0" xfId="16" applyFont="1" applyFill="1" applyBorder="1" applyAlignment="1">
      <alignment horizontal="right" vertical="center" wrapText="1"/>
    </xf>
    <xf numFmtId="38" fontId="50" fillId="0" borderId="0" xfId="16" applyFont="1" applyAlignment="1">
      <alignment horizontal="center" vertical="center"/>
    </xf>
    <xf numFmtId="38" fontId="50" fillId="0" borderId="0" xfId="16" applyFont="1" applyAlignment="1">
      <alignment vertical="center"/>
    </xf>
    <xf numFmtId="38" fontId="28" fillId="0" borderId="11" xfId="16" applyFont="1" applyFill="1" applyBorder="1" applyAlignment="1">
      <alignment horizontal="left" wrapText="1"/>
    </xf>
    <xf numFmtId="38" fontId="29" fillId="0" borderId="0" xfId="16" applyFont="1" applyFill="1" applyBorder="1" applyAlignment="1">
      <alignment horizontal="left" wrapText="1"/>
    </xf>
    <xf numFmtId="38" fontId="29" fillId="0" borderId="12" xfId="16" applyFont="1" applyFill="1" applyBorder="1" applyAlignment="1">
      <alignment horizontal="right" wrapText="1"/>
    </xf>
    <xf numFmtId="38" fontId="28" fillId="0" borderId="26" xfId="16" applyFont="1" applyFill="1" applyBorder="1" applyAlignment="1">
      <alignment horizontal="right" vertical="center" wrapText="1"/>
    </xf>
    <xf numFmtId="38" fontId="28" fillId="0" borderId="27" xfId="16" applyFont="1" applyFill="1" applyBorder="1" applyAlignment="1">
      <alignment horizontal="right" vertical="center" wrapText="1"/>
    </xf>
    <xf numFmtId="38" fontId="34" fillId="0" borderId="26" xfId="16" applyFont="1" applyFill="1" applyBorder="1" applyAlignment="1">
      <alignment horizontal="right" vertical="center" wrapText="1"/>
    </xf>
    <xf numFmtId="38" fontId="42" fillId="0" borderId="28" xfId="16" applyFont="1" applyFill="1" applyBorder="1" applyAlignment="1">
      <alignment horizontal="center" vertical="center" wrapText="1"/>
    </xf>
    <xf numFmtId="38" fontId="42" fillId="0" borderId="28" xfId="16" applyFont="1" applyFill="1" applyBorder="1" applyAlignment="1">
      <alignment horizontal="distributed" vertical="distributed" wrapText="1"/>
    </xf>
    <xf numFmtId="38" fontId="43" fillId="0" borderId="28" xfId="16" applyFont="1" applyFill="1" applyBorder="1" applyAlignment="1">
      <alignment horizontal="center" vertical="center" wrapText="1"/>
    </xf>
    <xf numFmtId="38" fontId="44" fillId="0" borderId="0" xfId="16" applyFont="1" applyFill="1" applyBorder="1" applyAlignment="1">
      <alignment horizontal="center" vertical="center" wrapText="1"/>
    </xf>
    <xf numFmtId="38" fontId="45" fillId="0" borderId="0" xfId="16" applyFont="1" applyFill="1" applyBorder="1" applyAlignment="1">
      <alignment horizontal="right" vertical="center" wrapText="1"/>
    </xf>
    <xf numFmtId="38" fontId="27" fillId="0" borderId="29" xfId="16" applyFont="1" applyFill="1" applyBorder="1" applyAlignment="1">
      <alignment vertical="top" wrapText="1"/>
    </xf>
    <xf numFmtId="38" fontId="27" fillId="0" borderId="30" xfId="16" applyFont="1" applyFill="1" applyBorder="1" applyAlignment="1">
      <alignment vertical="top" wrapText="1"/>
    </xf>
    <xf numFmtId="38" fontId="29" fillId="0" borderId="30" xfId="16" applyFont="1" applyFill="1" applyBorder="1" applyAlignment="1">
      <alignment horizontal="right" vertical="center" wrapText="1"/>
    </xf>
    <xf numFmtId="38" fontId="26" fillId="0" borderId="30" xfId="16" applyFont="1" applyFill="1" applyBorder="1" applyAlignment="1">
      <alignment horizontal="center" wrapText="1"/>
    </xf>
    <xf numFmtId="38" fontId="28" fillId="0" borderId="13" xfId="16" applyFont="1" applyFill="1" applyBorder="1" applyAlignment="1">
      <alignment horizontal="right" vertical="center" wrapText="1"/>
    </xf>
    <xf numFmtId="38" fontId="28" fillId="0" borderId="31" xfId="16" applyFont="1" applyFill="1" applyBorder="1" applyAlignment="1">
      <alignment horizontal="right" vertical="center" wrapText="1"/>
    </xf>
    <xf numFmtId="38" fontId="8" fillId="0" borderId="2" xfId="16" applyFont="1" applyFill="1" applyBorder="1" applyAlignment="1">
      <alignment horizontal="center" vertical="center" wrapText="1"/>
    </xf>
    <xf numFmtId="38" fontId="10" fillId="0" borderId="2" xfId="16" applyFont="1" applyFill="1" applyBorder="1" applyAlignment="1">
      <alignment horizontal="right" vertical="center" wrapText="1"/>
    </xf>
    <xf numFmtId="38" fontId="11" fillId="0" borderId="2" xfId="16" applyFont="1" applyFill="1" applyBorder="1" applyAlignment="1">
      <alignment horizontal="right" vertical="center" wrapText="1"/>
    </xf>
    <xf numFmtId="38" fontId="10" fillId="0" borderId="24" xfId="16" applyFont="1" applyFill="1" applyBorder="1" applyAlignment="1">
      <alignment horizontal="right" vertical="center" wrapText="1"/>
    </xf>
    <xf numFmtId="38" fontId="10" fillId="0" borderId="17" xfId="16" applyFont="1" applyFill="1" applyBorder="1" applyAlignment="1">
      <alignment horizontal="right" vertical="center" wrapText="1"/>
    </xf>
    <xf numFmtId="38" fontId="10" fillId="0" borderId="3" xfId="16" applyFont="1" applyFill="1" applyBorder="1" applyAlignment="1">
      <alignment horizontal="right" vertical="center" wrapText="1"/>
    </xf>
    <xf numFmtId="38" fontId="11" fillId="0" borderId="3" xfId="16" applyFont="1" applyFill="1" applyBorder="1" applyAlignment="1">
      <alignment horizontal="right" vertical="center" wrapText="1"/>
    </xf>
    <xf numFmtId="38" fontId="10" fillId="0" borderId="30" xfId="16" applyFont="1" applyFill="1" applyBorder="1" applyAlignment="1">
      <alignment horizontal="right" vertical="center" wrapText="1"/>
    </xf>
    <xf numFmtId="38" fontId="32" fillId="0" borderId="3" xfId="16" applyFont="1" applyFill="1" applyBorder="1" applyAlignment="1">
      <alignment horizontal="right" vertical="center" wrapText="1"/>
    </xf>
    <xf numFmtId="38" fontId="30" fillId="0" borderId="17" xfId="16" applyFont="1" applyFill="1" applyBorder="1" applyAlignment="1">
      <alignment horizontal="right" vertical="center" wrapText="1"/>
    </xf>
    <xf numFmtId="38" fontId="31" fillId="0" borderId="32" xfId="16" applyFont="1" applyFill="1" applyBorder="1" applyAlignment="1">
      <alignment horizontal="right" vertical="center" wrapText="1"/>
    </xf>
    <xf numFmtId="38" fontId="8" fillId="0" borderId="33" xfId="16" applyFont="1" applyFill="1" applyBorder="1" applyAlignment="1">
      <alignment horizontal="center" vertical="center" wrapText="1"/>
    </xf>
    <xf numFmtId="38" fontId="10" fillId="0" borderId="15" xfId="16" applyFont="1" applyFill="1" applyBorder="1" applyAlignment="1">
      <alignment horizontal="right" vertical="center" wrapText="1"/>
    </xf>
    <xf numFmtId="38" fontId="8" fillId="0" borderId="34" xfId="16" applyFont="1" applyFill="1" applyBorder="1" applyAlignment="1">
      <alignment horizontal="center" vertical="center" wrapText="1"/>
    </xf>
    <xf numFmtId="38" fontId="8" fillId="0" borderId="35" xfId="16" applyFont="1" applyFill="1" applyBorder="1" applyAlignment="1">
      <alignment horizontal="center" vertical="center" wrapText="1"/>
    </xf>
    <xf numFmtId="38" fontId="11" fillId="0" borderId="15" xfId="16" applyFont="1" applyFill="1" applyBorder="1" applyAlignment="1">
      <alignment horizontal="right" vertical="center" wrapText="1"/>
    </xf>
    <xf numFmtId="38" fontId="10" fillId="0" borderId="4" xfId="16" applyFont="1" applyFill="1" applyBorder="1" applyAlignment="1">
      <alignment horizontal="right" vertical="center" wrapText="1"/>
    </xf>
    <xf numFmtId="38" fontId="11" fillId="0" borderId="4" xfId="16" applyFont="1" applyFill="1" applyBorder="1" applyAlignment="1">
      <alignment horizontal="right" vertical="center" wrapText="1"/>
    </xf>
    <xf numFmtId="38" fontId="11" fillId="0" borderId="16" xfId="16" applyFont="1" applyFill="1" applyBorder="1" applyAlignment="1">
      <alignment horizontal="right" vertical="center" wrapText="1"/>
    </xf>
    <xf numFmtId="38" fontId="10" fillId="0" borderId="11" xfId="16" applyFont="1" applyFill="1" applyBorder="1" applyAlignment="1">
      <alignment horizontal="right" vertical="center" wrapText="1"/>
    </xf>
    <xf numFmtId="38" fontId="10" fillId="0" borderId="36" xfId="16" applyFont="1" applyFill="1" applyBorder="1" applyAlignment="1">
      <alignment horizontal="right" vertical="center" wrapText="1"/>
    </xf>
    <xf numFmtId="38" fontId="10" fillId="0" borderId="32" xfId="16" applyFont="1" applyFill="1" applyBorder="1" applyAlignment="1">
      <alignment horizontal="right" vertical="center" wrapText="1"/>
    </xf>
    <xf numFmtId="38" fontId="0" fillId="0" borderId="0" xfId="16" applyFill="1" applyAlignment="1">
      <alignment vertical="center"/>
    </xf>
    <xf numFmtId="38" fontId="24" fillId="0" borderId="0" xfId="16" applyFont="1" applyFill="1" applyAlignment="1">
      <alignment vertical="center"/>
    </xf>
    <xf numFmtId="38" fontId="16" fillId="0" borderId="37" xfId="16" applyFont="1" applyFill="1" applyBorder="1" applyAlignment="1">
      <alignment horizontal="center" vertical="center" wrapText="1"/>
    </xf>
    <xf numFmtId="38" fontId="17" fillId="0" borderId="38" xfId="16" applyFont="1" applyFill="1" applyBorder="1" applyAlignment="1">
      <alignment horizontal="right" vertical="center" wrapText="1"/>
    </xf>
    <xf numFmtId="38" fontId="29" fillId="0" borderId="0" xfId="16" applyFont="1" applyFill="1" applyAlignment="1">
      <alignment/>
    </xf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6" xfId="0" applyNumberFormat="1" applyFont="1" applyFill="1" applyBorder="1" applyAlignment="1">
      <alignment horizontal="center" vertical="center"/>
    </xf>
    <xf numFmtId="38" fontId="26" fillId="0" borderId="1" xfId="16" applyFont="1" applyFill="1" applyBorder="1" applyAlignment="1">
      <alignment horizontal="right" vertical="center" wrapText="1"/>
    </xf>
    <xf numFmtId="38" fontId="33" fillId="0" borderId="1" xfId="16" applyFont="1" applyFill="1" applyBorder="1" applyAlignment="1">
      <alignment horizontal="right" vertical="center" wrapText="1"/>
    </xf>
    <xf numFmtId="38" fontId="54" fillId="0" borderId="1" xfId="16" applyFont="1" applyFill="1" applyBorder="1" applyAlignment="1">
      <alignment horizontal="right" vertical="center" wrapText="1"/>
    </xf>
    <xf numFmtId="38" fontId="8" fillId="0" borderId="1" xfId="16" applyFont="1" applyFill="1" applyBorder="1" applyAlignment="1">
      <alignment horizontal="right" vertical="center" wrapText="1"/>
    </xf>
    <xf numFmtId="38" fontId="54" fillId="0" borderId="38" xfId="16" applyFont="1" applyFill="1" applyBorder="1" applyAlignment="1">
      <alignment horizontal="right" vertical="center" wrapText="1"/>
    </xf>
    <xf numFmtId="38" fontId="16" fillId="0" borderId="1" xfId="16" applyFont="1" applyFill="1" applyBorder="1" applyAlignment="1">
      <alignment horizontal="right" vertical="center" wrapText="1"/>
    </xf>
    <xf numFmtId="38" fontId="28" fillId="0" borderId="1" xfId="16" applyFont="1" applyFill="1" applyBorder="1" applyAlignment="1">
      <alignment horizontal="right" vertical="center" wrapText="1"/>
    </xf>
    <xf numFmtId="38" fontId="34" fillId="0" borderId="1" xfId="16" applyFont="1" applyFill="1" applyBorder="1" applyAlignment="1">
      <alignment horizontal="right" vertical="center" wrapText="1"/>
    </xf>
    <xf numFmtId="38" fontId="11" fillId="0" borderId="38" xfId="16" applyFont="1" applyFill="1" applyBorder="1" applyAlignment="1">
      <alignment horizontal="right" vertical="center" wrapText="1"/>
    </xf>
    <xf numFmtId="38" fontId="26" fillId="0" borderId="39" xfId="16" applyFont="1" applyFill="1" applyBorder="1" applyAlignment="1">
      <alignment horizontal="right" vertical="center" wrapText="1"/>
    </xf>
    <xf numFmtId="38" fontId="61" fillId="0" borderId="1" xfId="16" applyFont="1" applyFill="1" applyBorder="1" applyAlignment="1">
      <alignment horizontal="right" vertical="center" wrapText="1"/>
    </xf>
    <xf numFmtId="38" fontId="8" fillId="0" borderId="39" xfId="16" applyFont="1" applyFill="1" applyBorder="1" applyAlignment="1">
      <alignment horizontal="right" vertical="center" wrapText="1"/>
    </xf>
    <xf numFmtId="38" fontId="33" fillId="0" borderId="39" xfId="16" applyFont="1" applyFill="1" applyBorder="1" applyAlignment="1">
      <alignment horizontal="right" vertical="center" wrapText="1"/>
    </xf>
    <xf numFmtId="38" fontId="54" fillId="0" borderId="39" xfId="16" applyFont="1" applyFill="1" applyBorder="1" applyAlignment="1">
      <alignment horizontal="right" vertical="center" wrapText="1"/>
    </xf>
    <xf numFmtId="38" fontId="61" fillId="0" borderId="38" xfId="16" applyFont="1" applyFill="1" applyBorder="1" applyAlignment="1">
      <alignment horizontal="right" vertical="center" wrapText="1"/>
    </xf>
    <xf numFmtId="38" fontId="54" fillId="0" borderId="40" xfId="16" applyFont="1" applyFill="1" applyBorder="1" applyAlignment="1">
      <alignment horizontal="right" vertical="center" wrapText="1"/>
    </xf>
    <xf numFmtId="38" fontId="18" fillId="0" borderId="0" xfId="16" applyFont="1" applyAlignment="1">
      <alignment vertical="center"/>
    </xf>
    <xf numFmtId="38" fontId="42" fillId="0" borderId="39" xfId="16" applyFont="1" applyFill="1" applyBorder="1" applyAlignment="1">
      <alignment horizontal="center" wrapText="1"/>
    </xf>
    <xf numFmtId="38" fontId="10" fillId="0" borderId="38" xfId="16" applyFont="1" applyFill="1" applyBorder="1" applyAlignment="1">
      <alignment horizontal="right" vertical="center" wrapText="1"/>
    </xf>
    <xf numFmtId="38" fontId="28" fillId="0" borderId="2" xfId="16" applyFont="1" applyFill="1" applyBorder="1" applyAlignment="1">
      <alignment vertical="center" wrapText="1"/>
    </xf>
    <xf numFmtId="38" fontId="28" fillId="0" borderId="3" xfId="16" applyFont="1" applyFill="1" applyBorder="1" applyAlignment="1">
      <alignment vertical="center" wrapText="1"/>
    </xf>
    <xf numFmtId="38" fontId="34" fillId="0" borderId="3" xfId="16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vertical="center" wrapText="1"/>
    </xf>
    <xf numFmtId="38" fontId="10" fillId="0" borderId="17" xfId="16" applyFont="1" applyFill="1" applyBorder="1" applyAlignment="1">
      <alignment horizontal="right" vertical="center" shrinkToFit="1"/>
    </xf>
    <xf numFmtId="38" fontId="54" fillId="0" borderId="1" xfId="16" applyFont="1" applyFill="1" applyBorder="1" applyAlignment="1">
      <alignment horizontal="right" vertical="center" shrinkToFit="1"/>
    </xf>
    <xf numFmtId="38" fontId="54" fillId="0" borderId="38" xfId="16" applyFont="1" applyFill="1" applyBorder="1" applyAlignment="1">
      <alignment horizontal="right" vertical="center" shrinkToFit="1"/>
    </xf>
    <xf numFmtId="38" fontId="8" fillId="0" borderId="2" xfId="16" applyFont="1" applyFill="1" applyBorder="1" applyAlignment="1">
      <alignment horizontal="right" vertical="center" wrapText="1"/>
    </xf>
    <xf numFmtId="38" fontId="52" fillId="0" borderId="41" xfId="16" applyFont="1" applyBorder="1" applyAlignment="1">
      <alignment horizontal="left" vertical="center"/>
    </xf>
    <xf numFmtId="38" fontId="27" fillId="0" borderId="42" xfId="16" applyFont="1" applyFill="1" applyBorder="1" applyAlignment="1">
      <alignment horizontal="center" vertical="center" wrapText="1"/>
    </xf>
    <xf numFmtId="38" fontId="23" fillId="0" borderId="43" xfId="16" applyFont="1" applyFill="1" applyBorder="1" applyAlignment="1">
      <alignment horizontal="center" vertical="center" wrapText="1"/>
    </xf>
    <xf numFmtId="38" fontId="23" fillId="0" borderId="44" xfId="16" applyFont="1" applyFill="1" applyBorder="1" applyAlignment="1">
      <alignment horizontal="center" vertical="center" wrapText="1"/>
    </xf>
    <xf numFmtId="38" fontId="27" fillId="0" borderId="18" xfId="16" applyFont="1" applyFill="1" applyBorder="1" applyAlignment="1">
      <alignment horizontal="center" vertical="center" wrapText="1"/>
    </xf>
    <xf numFmtId="38" fontId="27" fillId="0" borderId="11" xfId="16" applyFont="1" applyFill="1" applyBorder="1" applyAlignment="1">
      <alignment horizontal="center" vertical="center" wrapText="1"/>
    </xf>
    <xf numFmtId="38" fontId="27" fillId="0" borderId="10" xfId="16" applyFont="1" applyFill="1" applyBorder="1" applyAlignment="1">
      <alignment horizontal="center" vertical="center" wrapText="1"/>
    </xf>
    <xf numFmtId="38" fontId="23" fillId="0" borderId="11" xfId="16" applyFont="1" applyFill="1" applyBorder="1" applyAlignment="1">
      <alignment horizontal="center" vertical="center" wrapText="1"/>
    </xf>
    <xf numFmtId="38" fontId="23" fillId="0" borderId="45" xfId="16" applyFont="1" applyFill="1" applyBorder="1" applyAlignment="1">
      <alignment horizontal="center" vertical="center" wrapText="1"/>
    </xf>
    <xf numFmtId="38" fontId="23" fillId="0" borderId="46" xfId="16" applyFont="1" applyFill="1" applyBorder="1" applyAlignment="1">
      <alignment horizontal="center" vertical="center" wrapText="1"/>
    </xf>
    <xf numFmtId="38" fontId="23" fillId="0" borderId="47" xfId="16" applyFont="1" applyFill="1" applyBorder="1" applyAlignment="1">
      <alignment horizontal="center" vertical="center" wrapText="1"/>
    </xf>
    <xf numFmtId="38" fontId="50" fillId="0" borderId="0" xfId="16" applyFont="1" applyAlignment="1">
      <alignment horizontal="center"/>
    </xf>
    <xf numFmtId="38" fontId="52" fillId="0" borderId="0" xfId="16" applyFont="1" applyAlignment="1">
      <alignment horizontal="left" vertical="center"/>
    </xf>
    <xf numFmtId="38" fontId="23" fillId="0" borderId="48" xfId="16" applyFont="1" applyFill="1" applyBorder="1" applyAlignment="1">
      <alignment horizontal="center" vertical="center" wrapText="1"/>
    </xf>
    <xf numFmtId="38" fontId="27" fillId="0" borderId="49" xfId="16" applyFont="1" applyFill="1" applyBorder="1" applyAlignment="1">
      <alignment horizontal="center" vertical="center" wrapText="1"/>
    </xf>
    <xf numFmtId="38" fontId="23" fillId="0" borderId="0" xfId="16" applyFont="1" applyFill="1" applyBorder="1" applyAlignment="1">
      <alignment horizontal="center" vertical="center" wrapText="1"/>
    </xf>
    <xf numFmtId="38" fontId="23" fillId="0" borderId="50" xfId="16" applyFont="1" applyFill="1" applyBorder="1" applyAlignment="1">
      <alignment horizontal="center" vertical="center" wrapText="1"/>
    </xf>
    <xf numFmtId="38" fontId="28" fillId="0" borderId="11" xfId="16" applyFont="1" applyFill="1" applyBorder="1" applyAlignment="1">
      <alignment vertical="center" wrapText="1"/>
    </xf>
    <xf numFmtId="38" fontId="28" fillId="0" borderId="0" xfId="16" applyFont="1" applyFill="1" applyBorder="1" applyAlignment="1">
      <alignment vertical="center" wrapText="1"/>
    </xf>
    <xf numFmtId="38" fontId="28" fillId="0" borderId="12" xfId="16" applyFont="1" applyFill="1" applyBorder="1" applyAlignment="1">
      <alignment vertical="center" wrapText="1"/>
    </xf>
    <xf numFmtId="38" fontId="27" fillId="0" borderId="51" xfId="16" applyFont="1" applyFill="1" applyBorder="1" applyAlignment="1">
      <alignment horizontal="center" vertical="center" wrapText="1"/>
    </xf>
    <xf numFmtId="38" fontId="23" fillId="0" borderId="52" xfId="16" applyFont="1" applyFill="1" applyBorder="1" applyAlignment="1">
      <alignment horizontal="center" vertical="center" wrapText="1"/>
    </xf>
    <xf numFmtId="38" fontId="28" fillId="0" borderId="12" xfId="16" applyFont="1" applyFill="1" applyBorder="1" applyAlignment="1">
      <alignment horizontal="left" vertical="center" wrapText="1"/>
    </xf>
    <xf numFmtId="38" fontId="28" fillId="0" borderId="53" xfId="16" applyFont="1" applyFill="1" applyBorder="1" applyAlignment="1">
      <alignment vertical="center" wrapText="1"/>
    </xf>
    <xf numFmtId="38" fontId="28" fillId="0" borderId="8" xfId="16" applyFont="1" applyFill="1" applyBorder="1" applyAlignment="1">
      <alignment vertical="center" wrapText="1"/>
    </xf>
    <xf numFmtId="38" fontId="28" fillId="0" borderId="54" xfId="16" applyFont="1" applyFill="1" applyBorder="1" applyAlignment="1">
      <alignment vertical="center" wrapText="1"/>
    </xf>
    <xf numFmtId="38" fontId="28" fillId="0" borderId="0" xfId="16" applyFont="1" applyFill="1" applyBorder="1" applyAlignment="1">
      <alignment horizontal="left" vertical="center" wrapText="1"/>
    </xf>
    <xf numFmtId="38" fontId="28" fillId="0" borderId="11" xfId="16" applyFont="1" applyFill="1" applyBorder="1" applyAlignment="1">
      <alignment horizontal="left" vertical="center" wrapText="1"/>
    </xf>
    <xf numFmtId="38" fontId="28" fillId="0" borderId="54" xfId="16" applyFont="1" applyFill="1" applyBorder="1" applyAlignment="1">
      <alignment horizontal="left" vertical="center" wrapText="1"/>
    </xf>
    <xf numFmtId="38" fontId="28" fillId="0" borderId="53" xfId="16" applyFont="1" applyFill="1" applyBorder="1" applyAlignment="1">
      <alignment horizontal="left" vertical="center" wrapText="1"/>
    </xf>
    <xf numFmtId="38" fontId="28" fillId="0" borderId="8" xfId="16" applyFont="1" applyFill="1" applyBorder="1" applyAlignment="1">
      <alignment horizontal="left" vertical="center" wrapText="1"/>
    </xf>
    <xf numFmtId="38" fontId="35" fillId="0" borderId="2" xfId="16" applyFont="1" applyFill="1" applyBorder="1" applyAlignment="1">
      <alignment horizontal="right" vertical="center" wrapText="1"/>
    </xf>
    <xf numFmtId="38" fontId="8" fillId="0" borderId="55" xfId="16" applyFont="1" applyFill="1" applyBorder="1" applyAlignment="1">
      <alignment horizontal="center" vertical="center" wrapText="1"/>
    </xf>
    <xf numFmtId="38" fontId="35" fillId="0" borderId="56" xfId="16" applyFont="1" applyFill="1" applyBorder="1" applyAlignment="1">
      <alignment horizontal="center" vertical="center" wrapText="1"/>
    </xf>
    <xf numFmtId="38" fontId="35" fillId="0" borderId="57" xfId="16" applyFont="1" applyFill="1" applyBorder="1" applyAlignment="1">
      <alignment horizontal="center" vertical="center" wrapText="1"/>
    </xf>
    <xf numFmtId="38" fontId="51" fillId="0" borderId="58" xfId="16" applyFont="1" applyFill="1" applyBorder="1" applyAlignment="1">
      <alignment horizontal="center" vertical="center" wrapText="1"/>
    </xf>
    <xf numFmtId="38" fontId="23" fillId="0" borderId="59" xfId="16" applyFont="1" applyFill="1" applyBorder="1" applyAlignment="1">
      <alignment horizontal="center" vertical="center" wrapText="1"/>
    </xf>
    <xf numFmtId="38" fontId="23" fillId="0" borderId="60" xfId="16" applyFont="1" applyFill="1" applyBorder="1" applyAlignment="1">
      <alignment horizontal="center" vertical="center" wrapText="1"/>
    </xf>
    <xf numFmtId="38" fontId="23" fillId="0" borderId="61" xfId="16" applyFont="1" applyFill="1" applyBorder="1" applyAlignment="1">
      <alignment horizontal="center" vertical="center" wrapText="1"/>
    </xf>
    <xf numFmtId="38" fontId="29" fillId="0" borderId="10" xfId="16" applyFont="1" applyFill="1" applyBorder="1" applyAlignment="1">
      <alignment horizontal="right" vertical="center" wrapText="1"/>
    </xf>
    <xf numFmtId="38" fontId="29" fillId="0" borderId="9" xfId="16" applyFont="1" applyFill="1" applyBorder="1" applyAlignment="1">
      <alignment horizontal="right" vertical="center" wrapText="1"/>
    </xf>
    <xf numFmtId="38" fontId="29" fillId="0" borderId="20" xfId="16" applyFont="1" applyFill="1" applyBorder="1" applyAlignment="1">
      <alignment horizontal="right" vertical="center" wrapText="1"/>
    </xf>
    <xf numFmtId="38" fontId="29" fillId="0" borderId="9" xfId="16" applyFont="1" applyFill="1" applyBorder="1" applyAlignment="1">
      <alignment horizontal="right" wrapText="1"/>
    </xf>
    <xf numFmtId="38" fontId="29" fillId="0" borderId="62" xfId="16" applyFont="1" applyFill="1" applyBorder="1" applyAlignment="1">
      <alignment horizontal="right" wrapText="1"/>
    </xf>
    <xf numFmtId="38" fontId="28" fillId="0" borderId="4" xfId="16" applyFont="1" applyFill="1" applyBorder="1" applyAlignment="1">
      <alignment horizontal="center" vertical="center" wrapText="1"/>
    </xf>
    <xf numFmtId="38" fontId="28" fillId="0" borderId="15" xfId="16" applyFont="1" applyFill="1" applyBorder="1" applyAlignment="1">
      <alignment horizontal="center" vertical="center" wrapText="1"/>
    </xf>
    <xf numFmtId="38" fontId="28" fillId="0" borderId="18" xfId="16" applyFont="1" applyFill="1" applyBorder="1" applyAlignment="1">
      <alignment horizontal="center" vertical="center" wrapText="1"/>
    </xf>
    <xf numFmtId="38" fontId="28" fillId="0" borderId="19" xfId="16" applyFont="1" applyFill="1" applyBorder="1" applyAlignment="1">
      <alignment horizontal="center" vertical="center" wrapText="1"/>
    </xf>
    <xf numFmtId="38" fontId="50" fillId="0" borderId="0" xfId="16" applyFont="1" applyAlignment="1">
      <alignment horizontal="left"/>
    </xf>
    <xf numFmtId="38" fontId="27" fillId="0" borderId="53" xfId="16" applyFont="1" applyFill="1" applyBorder="1" applyAlignment="1">
      <alignment horizontal="left" vertical="center" wrapText="1"/>
    </xf>
    <xf numFmtId="38" fontId="0" fillId="0" borderId="8" xfId="16" applyBorder="1" applyAlignment="1">
      <alignment horizontal="left" vertical="center"/>
    </xf>
    <xf numFmtId="38" fontId="0" fillId="0" borderId="54" xfId="16" applyBorder="1" applyAlignment="1">
      <alignment horizontal="left" vertical="center"/>
    </xf>
    <xf numFmtId="38" fontId="0" fillId="0" borderId="11" xfId="16" applyBorder="1" applyAlignment="1">
      <alignment horizontal="left" vertical="center"/>
    </xf>
    <xf numFmtId="38" fontId="0" fillId="0" borderId="0" xfId="16" applyAlignment="1">
      <alignment horizontal="left" vertical="center"/>
    </xf>
    <xf numFmtId="38" fontId="0" fillId="0" borderId="12" xfId="16" applyBorder="1" applyAlignment="1">
      <alignment horizontal="left" vertical="center"/>
    </xf>
    <xf numFmtId="38" fontId="28" fillId="0" borderId="53" xfId="16" applyFont="1" applyFill="1" applyBorder="1" applyAlignment="1">
      <alignment horizontal="center" vertical="top" wrapText="1"/>
    </xf>
    <xf numFmtId="38" fontId="28" fillId="0" borderId="8" xfId="16" applyFont="1" applyFill="1" applyBorder="1" applyAlignment="1">
      <alignment horizontal="center" vertical="top" wrapText="1"/>
    </xf>
    <xf numFmtId="38" fontId="28" fillId="0" borderId="63" xfId="16" applyFont="1" applyFill="1" applyBorder="1" applyAlignment="1">
      <alignment horizontal="center" vertical="top" wrapText="1"/>
    </xf>
    <xf numFmtId="38" fontId="26" fillId="0" borderId="7" xfId="16" applyFont="1" applyFill="1" applyBorder="1" applyAlignment="1">
      <alignment horizontal="left" vertical="top" wrapText="1"/>
    </xf>
    <xf numFmtId="38" fontId="26" fillId="0" borderId="13" xfId="16" applyFont="1" applyFill="1" applyBorder="1" applyAlignment="1">
      <alignment horizontal="left" vertical="top" wrapText="1"/>
    </xf>
    <xf numFmtId="38" fontId="27" fillId="0" borderId="7" xfId="16" applyFont="1" applyFill="1" applyBorder="1" applyAlignment="1">
      <alignment horizontal="center" vertical="center" wrapText="1"/>
    </xf>
    <xf numFmtId="38" fontId="23" fillId="0" borderId="24" xfId="16" applyFont="1" applyFill="1" applyBorder="1" applyAlignment="1">
      <alignment horizontal="center" vertical="center" wrapText="1"/>
    </xf>
    <xf numFmtId="38" fontId="27" fillId="0" borderId="53" xfId="16" applyFont="1" applyFill="1" applyBorder="1" applyAlignment="1">
      <alignment horizontal="center" vertical="center" wrapText="1"/>
    </xf>
    <xf numFmtId="38" fontId="28" fillId="0" borderId="51" xfId="16" applyFont="1" applyFill="1" applyBorder="1" applyAlignment="1">
      <alignment horizontal="center" vertical="center" wrapText="1"/>
    </xf>
    <xf numFmtId="38" fontId="29" fillId="0" borderId="52" xfId="16" applyFont="1" applyFill="1" applyBorder="1" applyAlignment="1">
      <alignment horizontal="center" vertical="center" wrapText="1"/>
    </xf>
    <xf numFmtId="38" fontId="29" fillId="0" borderId="48" xfId="16" applyFont="1" applyFill="1" applyBorder="1" applyAlignment="1">
      <alignment horizontal="center" vertical="center" wrapText="1"/>
    </xf>
    <xf numFmtId="38" fontId="28" fillId="0" borderId="49" xfId="16" applyFont="1" applyFill="1" applyBorder="1" applyAlignment="1">
      <alignment horizontal="center" vertical="center" wrapText="1"/>
    </xf>
    <xf numFmtId="38" fontId="29" fillId="0" borderId="0" xfId="16" applyFont="1" applyFill="1" applyBorder="1" applyAlignment="1">
      <alignment horizontal="center" vertical="center" wrapText="1"/>
    </xf>
    <xf numFmtId="38" fontId="29" fillId="0" borderId="50" xfId="16" applyFont="1" applyFill="1" applyBorder="1" applyAlignment="1">
      <alignment horizontal="center" vertical="center" wrapText="1"/>
    </xf>
    <xf numFmtId="38" fontId="29" fillId="0" borderId="45" xfId="16" applyFont="1" applyFill="1" applyBorder="1" applyAlignment="1">
      <alignment horizontal="center" vertical="center" wrapText="1"/>
    </xf>
    <xf numFmtId="38" fontId="29" fillId="0" borderId="46" xfId="16" applyFont="1" applyFill="1" applyBorder="1" applyAlignment="1">
      <alignment horizontal="center" vertical="center" wrapText="1"/>
    </xf>
    <xf numFmtId="38" fontId="29" fillId="0" borderId="64" xfId="16" applyFont="1" applyFill="1" applyBorder="1" applyAlignment="1">
      <alignment horizontal="center" vertical="center" wrapText="1"/>
    </xf>
    <xf numFmtId="38" fontId="23" fillId="0" borderId="0" xfId="16" applyFont="1" applyAlignment="1">
      <alignment horizontal="left" vertical="center"/>
    </xf>
    <xf numFmtId="38" fontId="23" fillId="0" borderId="41" xfId="16" applyFont="1" applyBorder="1" applyAlignment="1">
      <alignment horizontal="left" vertical="center"/>
    </xf>
    <xf numFmtId="38" fontId="27" fillId="0" borderId="53" xfId="16" applyFont="1" applyFill="1" applyBorder="1" applyAlignment="1">
      <alignment horizontal="center" vertical="top" wrapText="1"/>
    </xf>
    <xf numFmtId="38" fontId="27" fillId="0" borderId="54" xfId="16" applyFont="1" applyFill="1" applyBorder="1" applyAlignment="1">
      <alignment horizontal="center" vertical="top" wrapText="1"/>
    </xf>
    <xf numFmtId="38" fontId="10" fillId="0" borderId="4" xfId="16" applyFont="1" applyFill="1" applyBorder="1" applyAlignment="1">
      <alignment horizontal="right" vertical="center" wrapText="1"/>
    </xf>
    <xf numFmtId="38" fontId="10" fillId="0" borderId="15" xfId="16" applyFont="1" applyFill="1" applyBorder="1" applyAlignment="1">
      <alignment horizontal="right" vertical="center" wrapText="1"/>
    </xf>
    <xf numFmtId="38" fontId="28" fillId="0" borderId="4" xfId="16" applyFont="1" applyFill="1" applyBorder="1" applyAlignment="1">
      <alignment horizontal="right" vertical="center" wrapText="1"/>
    </xf>
    <xf numFmtId="38" fontId="28" fillId="0" borderId="15" xfId="16" applyFont="1" applyFill="1" applyBorder="1" applyAlignment="1">
      <alignment horizontal="right" vertical="center" wrapText="1"/>
    </xf>
    <xf numFmtId="38" fontId="27" fillId="0" borderId="8" xfId="16" applyFont="1" applyFill="1" applyBorder="1" applyAlignment="1">
      <alignment horizontal="left" vertical="center" wrapText="1"/>
    </xf>
    <xf numFmtId="38" fontId="27" fillId="0" borderId="54" xfId="16" applyFont="1" applyFill="1" applyBorder="1" applyAlignment="1">
      <alignment horizontal="left" vertical="center" wrapText="1"/>
    </xf>
    <xf numFmtId="38" fontId="27" fillId="0" borderId="11" xfId="16" applyFont="1" applyFill="1" applyBorder="1" applyAlignment="1">
      <alignment horizontal="left" vertical="center" wrapText="1"/>
    </xf>
    <xf numFmtId="38" fontId="27" fillId="0" borderId="0" xfId="16" applyFont="1" applyFill="1" applyBorder="1" applyAlignment="1">
      <alignment horizontal="left" vertical="center" wrapText="1"/>
    </xf>
    <xf numFmtId="38" fontId="27" fillId="0" borderId="12" xfId="16" applyFont="1" applyFill="1" applyBorder="1" applyAlignment="1">
      <alignment horizontal="left" vertical="center" wrapText="1"/>
    </xf>
    <xf numFmtId="38" fontId="28" fillId="0" borderId="65" xfId="16" applyFont="1" applyFill="1" applyBorder="1" applyAlignment="1">
      <alignment horizontal="center" vertical="center" wrapText="1"/>
    </xf>
    <xf numFmtId="38" fontId="28" fillId="0" borderId="5" xfId="16" applyFont="1" applyFill="1" applyBorder="1" applyAlignment="1">
      <alignment horizontal="center" vertical="center" wrapText="1"/>
    </xf>
    <xf numFmtId="38" fontId="37" fillId="0" borderId="53" xfId="16" applyFont="1" applyFill="1" applyBorder="1" applyAlignment="1">
      <alignment horizontal="left" vertical="center" wrapText="1"/>
    </xf>
    <xf numFmtId="38" fontId="37" fillId="0" borderId="8" xfId="16" applyFont="1" applyFill="1" applyBorder="1" applyAlignment="1">
      <alignment horizontal="left" vertical="center" wrapText="1"/>
    </xf>
    <xf numFmtId="38" fontId="37" fillId="0" borderId="54" xfId="16" applyFont="1" applyFill="1" applyBorder="1" applyAlignment="1">
      <alignment horizontal="left" vertical="center" wrapText="1"/>
    </xf>
    <xf numFmtId="38" fontId="37" fillId="0" borderId="11" xfId="16" applyFont="1" applyFill="1" applyBorder="1" applyAlignment="1">
      <alignment horizontal="left" vertical="center" wrapText="1"/>
    </xf>
    <xf numFmtId="38" fontId="37" fillId="0" borderId="0" xfId="16" applyFont="1" applyFill="1" applyBorder="1" applyAlignment="1">
      <alignment horizontal="left" vertical="center" wrapText="1"/>
    </xf>
    <xf numFmtId="38" fontId="37" fillId="0" borderId="12" xfId="16" applyFont="1" applyFill="1" applyBorder="1" applyAlignment="1">
      <alignment horizontal="left" vertical="center" wrapText="1"/>
    </xf>
    <xf numFmtId="38" fontId="28" fillId="0" borderId="10" xfId="16" applyFont="1" applyFill="1" applyBorder="1" applyAlignment="1">
      <alignment horizontal="center" vertical="center" wrapText="1"/>
    </xf>
    <xf numFmtId="38" fontId="28" fillId="0" borderId="20" xfId="16" applyFont="1" applyFill="1" applyBorder="1" applyAlignment="1">
      <alignment horizontal="center" vertical="center" wrapText="1"/>
    </xf>
    <xf numFmtId="38" fontId="28" fillId="0" borderId="66" xfId="16" applyFont="1" applyFill="1" applyBorder="1" applyAlignment="1">
      <alignment horizontal="center" vertical="center" wrapText="1"/>
    </xf>
    <xf numFmtId="38" fontId="28" fillId="0" borderId="67" xfId="16" applyFont="1" applyFill="1" applyBorder="1" applyAlignment="1">
      <alignment horizontal="center" vertical="center" wrapText="1"/>
    </xf>
    <xf numFmtId="38" fontId="28" fillId="0" borderId="68" xfId="16" applyFont="1" applyFill="1" applyBorder="1" applyAlignment="1">
      <alignment horizontal="center" vertical="center" wrapText="1"/>
    </xf>
    <xf numFmtId="38" fontId="28" fillId="0" borderId="69" xfId="16" applyFont="1" applyFill="1" applyBorder="1" applyAlignment="1">
      <alignment horizontal="center" vertical="center" wrapText="1"/>
    </xf>
    <xf numFmtId="38" fontId="29" fillId="0" borderId="10" xfId="16" applyFont="1" applyFill="1" applyBorder="1" applyAlignment="1">
      <alignment horizontal="left" vertical="center" wrapText="1"/>
    </xf>
    <xf numFmtId="38" fontId="29" fillId="0" borderId="9" xfId="16" applyFont="1" applyFill="1" applyBorder="1" applyAlignment="1">
      <alignment horizontal="left" vertical="center" wrapText="1"/>
    </xf>
    <xf numFmtId="38" fontId="29" fillId="0" borderId="20" xfId="16" applyFont="1" applyFill="1" applyBorder="1" applyAlignment="1">
      <alignment horizontal="left" vertical="center" wrapText="1"/>
    </xf>
    <xf numFmtId="38" fontId="29" fillId="0" borderId="11" xfId="16" applyFont="1" applyFill="1" applyBorder="1" applyAlignment="1">
      <alignment horizontal="center" vertical="center" wrapText="1"/>
    </xf>
    <xf numFmtId="38" fontId="29" fillId="0" borderId="0" xfId="16" applyFont="1" applyFill="1" applyBorder="1" applyAlignment="1">
      <alignment horizontal="center" vertical="center" wrapText="1"/>
    </xf>
    <xf numFmtId="38" fontId="29" fillId="0" borderId="20" xfId="16" applyFont="1" applyFill="1" applyBorder="1" applyAlignment="1">
      <alignment horizontal="center" vertical="center" wrapText="1"/>
    </xf>
    <xf numFmtId="38" fontId="34" fillId="0" borderId="4" xfId="16" applyFont="1" applyFill="1" applyBorder="1" applyAlignment="1">
      <alignment horizontal="right" vertical="center" wrapText="1"/>
    </xf>
    <xf numFmtId="38" fontId="34" fillId="0" borderId="15" xfId="16" applyFont="1" applyFill="1" applyBorder="1" applyAlignment="1">
      <alignment horizontal="right" vertical="center" wrapText="1"/>
    </xf>
    <xf numFmtId="38" fontId="11" fillId="0" borderId="4" xfId="16" applyFont="1" applyFill="1" applyBorder="1" applyAlignment="1">
      <alignment horizontal="right" vertical="center" wrapText="1"/>
    </xf>
    <xf numFmtId="38" fontId="11" fillId="0" borderId="15" xfId="16" applyFont="1" applyFill="1" applyBorder="1" applyAlignment="1">
      <alignment horizontal="right" vertical="center" wrapText="1"/>
    </xf>
    <xf numFmtId="38" fontId="10" fillId="0" borderId="36" xfId="16" applyFont="1" applyFill="1" applyBorder="1" applyAlignment="1">
      <alignment horizontal="right" vertical="center" wrapText="1"/>
    </xf>
    <xf numFmtId="38" fontId="10" fillId="0" borderId="57" xfId="16" applyFont="1" applyFill="1" applyBorder="1" applyAlignment="1">
      <alignment horizontal="right" vertical="center" wrapText="1"/>
    </xf>
    <xf numFmtId="38" fontId="28" fillId="0" borderId="10" xfId="16" applyFont="1" applyFill="1" applyBorder="1" applyAlignment="1">
      <alignment horizontal="right" vertical="center" wrapText="1"/>
    </xf>
    <xf numFmtId="38" fontId="28" fillId="0" borderId="20" xfId="16" applyFont="1" applyFill="1" applyBorder="1" applyAlignment="1">
      <alignment horizontal="right" vertical="center" wrapText="1"/>
    </xf>
    <xf numFmtId="38" fontId="42" fillId="0" borderId="70" xfId="16" applyFont="1" applyFill="1" applyBorder="1" applyAlignment="1">
      <alignment horizontal="center" vertical="center" wrapText="1"/>
    </xf>
    <xf numFmtId="38" fontId="36" fillId="0" borderId="71" xfId="16" applyFont="1" applyFill="1" applyBorder="1" applyAlignment="1">
      <alignment horizontal="center" vertical="center" wrapText="1"/>
    </xf>
    <xf numFmtId="38" fontId="36" fillId="0" borderId="28" xfId="16" applyFont="1" applyFill="1" applyBorder="1" applyAlignment="1">
      <alignment horizontal="center" vertical="center" wrapText="1"/>
    </xf>
    <xf numFmtId="38" fontId="36" fillId="0" borderId="1" xfId="16" applyFont="1" applyFill="1" applyBorder="1" applyAlignment="1">
      <alignment horizontal="center" vertical="center" wrapText="1"/>
    </xf>
    <xf numFmtId="38" fontId="39" fillId="0" borderId="71" xfId="16" applyFont="1" applyFill="1" applyBorder="1" applyAlignment="1">
      <alignment horizontal="center" vertical="center" wrapText="1"/>
    </xf>
    <xf numFmtId="38" fontId="24" fillId="0" borderId="71" xfId="16" applyFont="1" applyFill="1" applyBorder="1" applyAlignment="1">
      <alignment horizontal="center" vertical="center" wrapText="1"/>
    </xf>
    <xf numFmtId="38" fontId="38" fillId="0" borderId="71" xfId="16" applyFont="1" applyFill="1" applyBorder="1" applyAlignment="1">
      <alignment horizontal="left" vertical="center" wrapText="1" shrinkToFit="1"/>
    </xf>
    <xf numFmtId="38" fontId="24" fillId="0" borderId="71" xfId="16" applyFont="1" applyFill="1" applyBorder="1" applyAlignment="1">
      <alignment horizontal="left" vertical="center" wrapText="1" shrinkToFit="1"/>
    </xf>
    <xf numFmtId="38" fontId="39" fillId="0" borderId="71" xfId="16" applyFont="1" applyFill="1" applyBorder="1" applyAlignment="1">
      <alignment horizontal="left" vertical="center" wrapText="1" shrinkToFit="1"/>
    </xf>
    <xf numFmtId="38" fontId="39" fillId="0" borderId="1" xfId="16" applyFont="1" applyFill="1" applyBorder="1" applyAlignment="1">
      <alignment horizontal="center" vertical="center" wrapText="1"/>
    </xf>
    <xf numFmtId="38" fontId="39" fillId="0" borderId="1" xfId="16" applyFont="1" applyFill="1" applyBorder="1" applyAlignment="1">
      <alignment horizontal="center" wrapText="1"/>
    </xf>
    <xf numFmtId="38" fontId="24" fillId="0" borderId="1" xfId="16" applyFont="1" applyFill="1" applyBorder="1" applyAlignment="1">
      <alignment horizontal="center" vertical="center"/>
    </xf>
    <xf numFmtId="38" fontId="24" fillId="0" borderId="1" xfId="16" applyFont="1" applyFill="1" applyBorder="1" applyAlignment="1">
      <alignment horizontal="center" wrapText="1"/>
    </xf>
    <xf numFmtId="38" fontId="33" fillId="0" borderId="1" xfId="16" applyFont="1" applyFill="1" applyBorder="1" applyAlignment="1">
      <alignment horizontal="right" vertical="center" wrapText="1"/>
    </xf>
    <xf numFmtId="38" fontId="25" fillId="0" borderId="1" xfId="16" applyFont="1" applyFill="1" applyBorder="1" applyAlignment="1">
      <alignment horizontal="right" vertical="center" wrapText="1"/>
    </xf>
    <xf numFmtId="38" fontId="26" fillId="0" borderId="1" xfId="16" applyFont="1" applyFill="1" applyBorder="1" applyAlignment="1">
      <alignment horizontal="right" vertical="center" wrapText="1"/>
    </xf>
    <xf numFmtId="38" fontId="17" fillId="0" borderId="1" xfId="16" applyFont="1" applyFill="1" applyBorder="1" applyAlignment="1">
      <alignment horizontal="center" vertical="center" wrapText="1"/>
    </xf>
    <xf numFmtId="38" fontId="53" fillId="0" borderId="1" xfId="16" applyFont="1" applyFill="1" applyBorder="1" applyAlignment="1">
      <alignment horizontal="center" vertical="center" wrapText="1"/>
    </xf>
    <xf numFmtId="38" fontId="54" fillId="0" borderId="1" xfId="16" applyFont="1" applyFill="1" applyBorder="1" applyAlignment="1">
      <alignment horizontal="right" vertical="center" wrapText="1"/>
    </xf>
    <xf numFmtId="38" fontId="35" fillId="0" borderId="1" xfId="16" applyFont="1" applyFill="1" applyBorder="1" applyAlignment="1">
      <alignment horizontal="right" vertical="center" wrapText="1"/>
    </xf>
    <xf numFmtId="38" fontId="59" fillId="0" borderId="1" xfId="16" applyFont="1" applyFill="1" applyBorder="1" applyAlignment="1">
      <alignment horizontal="center" vertical="center" wrapText="1"/>
    </xf>
    <xf numFmtId="38" fontId="58" fillId="0" borderId="1" xfId="16" applyFont="1" applyFill="1" applyBorder="1" applyAlignment="1">
      <alignment horizontal="center" vertical="center" wrapText="1"/>
    </xf>
    <xf numFmtId="38" fontId="43" fillId="0" borderId="1" xfId="16" applyFont="1" applyFill="1" applyBorder="1" applyAlignment="1">
      <alignment horizontal="right" vertical="center" wrapText="1"/>
    </xf>
    <xf numFmtId="38" fontId="36" fillId="0" borderId="1" xfId="16" applyFont="1" applyFill="1" applyBorder="1" applyAlignment="1">
      <alignment horizontal="right" vertical="center" wrapText="1"/>
    </xf>
    <xf numFmtId="38" fontId="26" fillId="0" borderId="28" xfId="16" applyFont="1" applyFill="1" applyBorder="1" applyAlignment="1">
      <alignment horizontal="center" vertical="center" wrapText="1"/>
    </xf>
    <xf numFmtId="38" fontId="25" fillId="0" borderId="28" xfId="16" applyFont="1" applyFill="1" applyBorder="1" applyAlignment="1">
      <alignment horizontal="center" vertical="center" wrapText="1"/>
    </xf>
    <xf numFmtId="38" fontId="49" fillId="0" borderId="1" xfId="16" applyFont="1" applyFill="1" applyBorder="1" applyAlignment="1">
      <alignment horizontal="center" vertical="center" wrapText="1"/>
    </xf>
    <xf numFmtId="38" fontId="49" fillId="0" borderId="72" xfId="16" applyFont="1" applyFill="1" applyBorder="1" applyAlignment="1">
      <alignment horizontal="center" vertical="center" wrapText="1"/>
    </xf>
    <xf numFmtId="38" fontId="58" fillId="0" borderId="73" xfId="16" applyFont="1" applyFill="1" applyBorder="1" applyAlignment="1">
      <alignment horizontal="center" vertical="center" wrapText="1"/>
    </xf>
    <xf numFmtId="38" fontId="58" fillId="0" borderId="74" xfId="16" applyFont="1" applyFill="1" applyBorder="1" applyAlignment="1">
      <alignment horizontal="center" vertical="center" wrapText="1"/>
    </xf>
    <xf numFmtId="38" fontId="57" fillId="0" borderId="1" xfId="16" applyFont="1" applyFill="1" applyBorder="1" applyAlignment="1">
      <alignment horizontal="right" vertical="center" wrapText="1"/>
    </xf>
    <xf numFmtId="38" fontId="56" fillId="0" borderId="1" xfId="16" applyFont="1" applyFill="1" applyBorder="1" applyAlignment="1">
      <alignment horizontal="right" vertical="center" wrapText="1"/>
    </xf>
    <xf numFmtId="38" fontId="16" fillId="0" borderId="1" xfId="16" applyFont="1" applyFill="1" applyBorder="1" applyAlignment="1">
      <alignment horizontal="center" vertical="center" wrapText="1"/>
    </xf>
    <xf numFmtId="38" fontId="8" fillId="0" borderId="1" xfId="16" applyFont="1" applyFill="1" applyBorder="1" applyAlignment="1">
      <alignment horizontal="right" vertical="center" wrapText="1"/>
    </xf>
    <xf numFmtId="38" fontId="55" fillId="0" borderId="1" xfId="16" applyFont="1" applyFill="1" applyBorder="1" applyAlignment="1">
      <alignment horizontal="right" vertical="center" wrapText="1"/>
    </xf>
    <xf numFmtId="38" fontId="17" fillId="0" borderId="37" xfId="16" applyFont="1" applyFill="1" applyBorder="1" applyAlignment="1">
      <alignment horizontal="center" vertical="center" wrapText="1"/>
    </xf>
    <xf numFmtId="38" fontId="53" fillId="0" borderId="38" xfId="16" applyFont="1" applyFill="1" applyBorder="1" applyAlignment="1">
      <alignment horizontal="center" vertical="center" wrapText="1"/>
    </xf>
    <xf numFmtId="38" fontId="54" fillId="0" borderId="38" xfId="16" applyFont="1" applyFill="1" applyBorder="1" applyAlignment="1">
      <alignment horizontal="right" vertical="center" wrapText="1"/>
    </xf>
    <xf numFmtId="38" fontId="35" fillId="0" borderId="38" xfId="16" applyFont="1" applyFill="1" applyBorder="1" applyAlignment="1">
      <alignment horizontal="right" vertical="center" wrapText="1"/>
    </xf>
    <xf numFmtId="38" fontId="57" fillId="0" borderId="38" xfId="16" applyFont="1" applyFill="1" applyBorder="1" applyAlignment="1">
      <alignment horizontal="right" vertical="center" wrapText="1"/>
    </xf>
    <xf numFmtId="38" fontId="56" fillId="0" borderId="38" xfId="16" applyFont="1" applyFill="1" applyBorder="1" applyAlignment="1">
      <alignment horizontal="right" vertical="center" wrapText="1"/>
    </xf>
    <xf numFmtId="38" fontId="39" fillId="0" borderId="71" xfId="16" applyFont="1" applyFill="1" applyBorder="1" applyAlignment="1">
      <alignment horizontal="left" vertical="center" wrapText="1"/>
    </xf>
    <xf numFmtId="38" fontId="24" fillId="0" borderId="71" xfId="16" applyFont="1" applyFill="1" applyBorder="1" applyAlignment="1">
      <alignment horizontal="left" vertical="center" wrapText="1"/>
    </xf>
    <xf numFmtId="38" fontId="14" fillId="0" borderId="38" xfId="16" applyFont="1" applyFill="1" applyBorder="1" applyAlignment="1">
      <alignment horizontal="right" vertical="center" wrapText="1"/>
    </xf>
    <xf numFmtId="38" fontId="62" fillId="0" borderId="38" xfId="16" applyFont="1" applyFill="1" applyBorder="1" applyAlignment="1">
      <alignment horizontal="right" vertical="center" wrapText="1"/>
    </xf>
    <xf numFmtId="38" fontId="17" fillId="0" borderId="1" xfId="16" applyFont="1" applyFill="1" applyBorder="1" applyAlignment="1">
      <alignment horizontal="right" vertical="center" wrapText="1"/>
    </xf>
    <xf numFmtId="38" fontId="53" fillId="0" borderId="1" xfId="16" applyFont="1" applyFill="1" applyBorder="1" applyAlignment="1">
      <alignment horizontal="right" vertical="center" wrapText="1"/>
    </xf>
    <xf numFmtId="38" fontId="26" fillId="0" borderId="65" xfId="16" applyFont="1" applyFill="1" applyBorder="1" applyAlignment="1">
      <alignment horizontal="right" vertical="center" shrinkToFit="1"/>
    </xf>
    <xf numFmtId="38" fontId="25" fillId="0" borderId="5" xfId="16" applyFont="1" applyFill="1" applyBorder="1" applyAlignment="1">
      <alignment horizontal="right" vertical="center" shrinkToFit="1"/>
    </xf>
    <xf numFmtId="38" fontId="16" fillId="0" borderId="1" xfId="16" applyFont="1" applyFill="1" applyBorder="1" applyAlignment="1">
      <alignment horizontal="right" vertical="center" wrapText="1"/>
    </xf>
    <xf numFmtId="38" fontId="42" fillId="0" borderId="75" xfId="16" applyFont="1" applyFill="1" applyBorder="1" applyAlignment="1">
      <alignment horizontal="center" vertical="center" wrapText="1"/>
    </xf>
    <xf numFmtId="38" fontId="36" fillId="0" borderId="76" xfId="16" applyFont="1" applyFill="1" applyBorder="1" applyAlignment="1">
      <alignment horizontal="center" vertical="center" wrapText="1"/>
    </xf>
    <xf numFmtId="38" fontId="36" fillId="0" borderId="77" xfId="16" applyFont="1" applyFill="1" applyBorder="1" applyAlignment="1">
      <alignment horizontal="center" vertical="center" wrapText="1"/>
    </xf>
    <xf numFmtId="38" fontId="42" fillId="0" borderId="1" xfId="16" applyFont="1" applyFill="1" applyBorder="1" applyAlignment="1">
      <alignment horizontal="center" wrapText="1"/>
    </xf>
    <xf numFmtId="38" fontId="36" fillId="0" borderId="1" xfId="16" applyFont="1" applyFill="1" applyBorder="1" applyAlignment="1">
      <alignment horizontal="center" wrapText="1"/>
    </xf>
    <xf numFmtId="38" fontId="42" fillId="0" borderId="1" xfId="16" applyFont="1" applyFill="1" applyBorder="1" applyAlignment="1">
      <alignment horizontal="center" vertical="center" wrapText="1"/>
    </xf>
    <xf numFmtId="38" fontId="42" fillId="0" borderId="71" xfId="16" applyFont="1" applyFill="1" applyBorder="1" applyAlignment="1">
      <alignment horizontal="left" vertical="center" wrapText="1"/>
    </xf>
    <xf numFmtId="38" fontId="36" fillId="0" borderId="71" xfId="16" applyFont="1" applyFill="1" applyBorder="1" applyAlignment="1">
      <alignment horizontal="left" vertical="center" wrapText="1"/>
    </xf>
    <xf numFmtId="38" fontId="36" fillId="0" borderId="78" xfId="16" applyFont="1" applyFill="1" applyBorder="1" applyAlignment="1">
      <alignment horizontal="center" vertical="center" wrapText="1"/>
    </xf>
    <xf numFmtId="38" fontId="36" fillId="0" borderId="79" xfId="16" applyFont="1" applyFill="1" applyBorder="1" applyAlignment="1">
      <alignment horizontal="left" vertical="center" wrapText="1"/>
    </xf>
    <xf numFmtId="38" fontId="29" fillId="0" borderId="80" xfId="16" applyFont="1" applyBorder="1" applyAlignment="1">
      <alignment horizontal="left" vertical="top"/>
    </xf>
    <xf numFmtId="38" fontId="26" fillId="0" borderId="81" xfId="16" applyFont="1" applyFill="1" applyBorder="1" applyAlignment="1">
      <alignment horizontal="right" wrapText="1"/>
    </xf>
    <xf numFmtId="38" fontId="25" fillId="0" borderId="71" xfId="16" applyFont="1" applyFill="1" applyBorder="1" applyAlignment="1">
      <alignment horizontal="right" wrapText="1"/>
    </xf>
    <xf numFmtId="38" fontId="37" fillId="0" borderId="1" xfId="16" applyFont="1" applyFill="1" applyBorder="1" applyAlignment="1">
      <alignment horizontal="center" wrapText="1"/>
    </xf>
    <xf numFmtId="38" fontId="41" fillId="0" borderId="1" xfId="16" applyFont="1" applyFill="1" applyBorder="1" applyAlignment="1">
      <alignment horizontal="center" wrapText="1"/>
    </xf>
    <xf numFmtId="38" fontId="37" fillId="0" borderId="70" xfId="16" applyFont="1" applyFill="1" applyBorder="1" applyAlignment="1">
      <alignment horizontal="center" vertical="center" wrapText="1"/>
    </xf>
    <xf numFmtId="38" fontId="37" fillId="0" borderId="28" xfId="16" applyFont="1" applyFill="1" applyBorder="1" applyAlignment="1">
      <alignment horizontal="center" vertical="center" wrapText="1"/>
    </xf>
    <xf numFmtId="38" fontId="37" fillId="0" borderId="71" xfId="16" applyFont="1" applyFill="1" applyBorder="1" applyAlignment="1">
      <alignment vertical="center" wrapText="1"/>
    </xf>
    <xf numFmtId="38" fontId="24" fillId="0" borderId="71" xfId="16" applyFont="1" applyFill="1" applyBorder="1" applyAlignment="1">
      <alignment vertical="center" wrapText="1"/>
    </xf>
    <xf numFmtId="38" fontId="24" fillId="0" borderId="75" xfId="16" applyFont="1" applyFill="1" applyBorder="1" applyAlignment="1">
      <alignment vertical="center" wrapText="1"/>
    </xf>
    <xf numFmtId="38" fontId="26" fillId="0" borderId="71" xfId="16" applyFont="1" applyFill="1" applyBorder="1" applyAlignment="1">
      <alignment vertical="center" wrapText="1"/>
    </xf>
    <xf numFmtId="38" fontId="25" fillId="0" borderId="71" xfId="16" applyFont="1" applyFill="1" applyBorder="1" applyAlignment="1">
      <alignment vertical="center" wrapText="1"/>
    </xf>
    <xf numFmtId="38" fontId="25" fillId="0" borderId="75" xfId="16" applyFont="1" applyFill="1" applyBorder="1" applyAlignment="1">
      <alignment vertical="center" wrapText="1"/>
    </xf>
    <xf numFmtId="38" fontId="28" fillId="0" borderId="1" xfId="16" applyFont="1" applyFill="1" applyBorder="1" applyAlignment="1">
      <alignment horizontal="right" vertical="center" wrapText="1"/>
    </xf>
    <xf numFmtId="38" fontId="29" fillId="0" borderId="1" xfId="16" applyFont="1" applyFill="1" applyBorder="1" applyAlignment="1">
      <alignment horizontal="right" vertical="center" wrapText="1"/>
    </xf>
    <xf numFmtId="38" fontId="34" fillId="0" borderId="1" xfId="16" applyFont="1" applyFill="1" applyBorder="1" applyAlignment="1">
      <alignment horizontal="right" vertical="center" wrapText="1"/>
    </xf>
    <xf numFmtId="38" fontId="11" fillId="0" borderId="38" xfId="16" applyFont="1" applyFill="1" applyBorder="1" applyAlignment="1">
      <alignment horizontal="right" vertical="center" wrapText="1"/>
    </xf>
    <xf numFmtId="38" fontId="60" fillId="0" borderId="38" xfId="16" applyFont="1" applyFill="1" applyBorder="1" applyAlignment="1">
      <alignment horizontal="right" vertical="center" wrapText="1"/>
    </xf>
    <xf numFmtId="38" fontId="10" fillId="0" borderId="38" xfId="16" applyFont="1" applyFill="1" applyBorder="1" applyAlignment="1">
      <alignment horizontal="right" vertical="center" wrapText="1"/>
    </xf>
    <xf numFmtId="38" fontId="24" fillId="0" borderId="1" xfId="16" applyFont="1" applyFill="1" applyBorder="1" applyAlignment="1">
      <alignment horizontal="center" vertical="center" wrapText="1"/>
    </xf>
    <xf numFmtId="38" fontId="33" fillId="0" borderId="71" xfId="16" applyFont="1" applyFill="1" applyBorder="1" applyAlignment="1">
      <alignment horizontal="center" wrapText="1"/>
    </xf>
    <xf numFmtId="38" fontId="25" fillId="0" borderId="71" xfId="16" applyFont="1" applyFill="1" applyBorder="1" applyAlignment="1">
      <alignment horizontal="center" wrapText="1"/>
    </xf>
    <xf numFmtId="38" fontId="25" fillId="0" borderId="1" xfId="16" applyFont="1" applyFill="1" applyBorder="1" applyAlignment="1">
      <alignment horizontal="center" wrapText="1"/>
    </xf>
    <xf numFmtId="38" fontId="26" fillId="0" borderId="71" xfId="16" applyFont="1" applyFill="1" applyBorder="1" applyAlignment="1">
      <alignment horizontal="center" wrapText="1"/>
    </xf>
    <xf numFmtId="38" fontId="26" fillId="0" borderId="71" xfId="16" applyFont="1" applyFill="1" applyBorder="1" applyAlignment="1">
      <alignment horizontal="left" vertical="center" wrapText="1"/>
    </xf>
    <xf numFmtId="38" fontId="25" fillId="0" borderId="71" xfId="16" applyFont="1" applyFill="1" applyBorder="1" applyAlignment="1">
      <alignment horizontal="left" vertical="center" wrapText="1"/>
    </xf>
    <xf numFmtId="38" fontId="43" fillId="0" borderId="1" xfId="16" applyFont="1" applyFill="1" applyBorder="1" applyAlignment="1">
      <alignment horizontal="center" vertical="center" wrapText="1"/>
    </xf>
    <xf numFmtId="38" fontId="31" fillId="0" borderId="0" xfId="16" applyFont="1" applyFill="1" applyBorder="1" applyAlignment="1">
      <alignment horizontal="left" vertical="top" wrapText="1"/>
    </xf>
    <xf numFmtId="38" fontId="29" fillId="0" borderId="39" xfId="16" applyFont="1" applyFill="1" applyBorder="1" applyAlignment="1">
      <alignment horizontal="right" vertical="center" wrapText="1"/>
    </xf>
    <xf numFmtId="38" fontId="60" fillId="0" borderId="40" xfId="16" applyFont="1" applyFill="1" applyBorder="1" applyAlignment="1">
      <alignment horizontal="right" vertical="center" wrapText="1"/>
    </xf>
    <xf numFmtId="38" fontId="29" fillId="0" borderId="65" xfId="16" applyFont="1" applyFill="1" applyBorder="1" applyAlignment="1">
      <alignment horizontal="right" vertical="center" wrapText="1"/>
    </xf>
    <xf numFmtId="38" fontId="29" fillId="0" borderId="82" xfId="16" applyFont="1" applyFill="1" applyBorder="1" applyAlignment="1">
      <alignment horizontal="right" vertical="center" wrapText="1"/>
    </xf>
    <xf numFmtId="38" fontId="29" fillId="0" borderId="5" xfId="16" applyFont="1" applyFill="1" applyBorder="1" applyAlignment="1">
      <alignment horizontal="right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right" vertical="center" wrapText="1"/>
    </xf>
    <xf numFmtId="3" fontId="60" fillId="0" borderId="17" xfId="0" applyFont="1" applyFill="1" applyBorder="1" applyAlignment="1">
      <alignment horizontal="right" vertical="center" wrapText="1"/>
    </xf>
    <xf numFmtId="38" fontId="34" fillId="0" borderId="2" xfId="16" applyFont="1" applyFill="1" applyBorder="1" applyAlignment="1">
      <alignment horizontal="right" vertical="center" wrapText="1"/>
    </xf>
    <xf numFmtId="38" fontId="29" fillId="0" borderId="2" xfId="16" applyFont="1" applyFill="1" applyBorder="1" applyAlignment="1">
      <alignment horizontal="right" vertical="center" wrapText="1"/>
    </xf>
    <xf numFmtId="38" fontId="28" fillId="0" borderId="2" xfId="16" applyFont="1" applyFill="1" applyBorder="1" applyAlignment="1">
      <alignment horizontal="right" vertical="center" wrapText="1"/>
    </xf>
    <xf numFmtId="0" fontId="26" fillId="0" borderId="83" xfId="0" applyNumberFormat="1" applyFont="1" applyFill="1" applyBorder="1" applyAlignment="1">
      <alignment horizontal="left" vertical="top" wrapText="1"/>
    </xf>
    <xf numFmtId="0" fontId="26" fillId="0" borderId="84" xfId="0" applyNumberFormat="1" applyFont="1" applyFill="1" applyBorder="1" applyAlignment="1">
      <alignment horizontal="left" vertical="top" wrapText="1"/>
    </xf>
    <xf numFmtId="0" fontId="26" fillId="0" borderId="85" xfId="0" applyNumberFormat="1" applyFont="1" applyFill="1" applyBorder="1" applyAlignment="1">
      <alignment horizontal="left" vertical="top" wrapText="1"/>
    </xf>
    <xf numFmtId="0" fontId="26" fillId="0" borderId="86" xfId="0" applyNumberFormat="1" applyFont="1" applyFill="1" applyBorder="1" applyAlignment="1">
      <alignment horizontal="center" vertical="center" wrapText="1"/>
    </xf>
    <xf numFmtId="0" fontId="26" fillId="0" borderId="87" xfId="0" applyNumberFormat="1" applyFont="1" applyFill="1" applyBorder="1" applyAlignment="1">
      <alignment horizontal="center" vertical="center" wrapText="1"/>
    </xf>
    <xf numFmtId="0" fontId="26" fillId="0" borderId="86" xfId="0" applyNumberFormat="1" applyFont="1" applyFill="1" applyBorder="1" applyAlignment="1">
      <alignment vertical="center" wrapText="1"/>
    </xf>
    <xf numFmtId="0" fontId="25" fillId="0" borderId="86" xfId="0" applyFont="1" applyFill="1" applyBorder="1" applyAlignment="1">
      <alignment vertical="center" wrapText="1"/>
    </xf>
    <xf numFmtId="0" fontId="25" fillId="0" borderId="83" xfId="0" applyFont="1" applyFill="1" applyBorder="1" applyAlignment="1">
      <alignment vertical="center" wrapText="1"/>
    </xf>
    <xf numFmtId="0" fontId="26" fillId="0" borderId="88" xfId="0" applyNumberFormat="1" applyFont="1" applyFill="1" applyBorder="1" applyAlignment="1">
      <alignment horizontal="right" wrapText="1"/>
    </xf>
    <xf numFmtId="0" fontId="26" fillId="0" borderId="86" xfId="0" applyNumberFormat="1" applyFont="1" applyFill="1" applyBorder="1" applyAlignment="1">
      <alignment horizontal="right" wrapText="1"/>
    </xf>
    <xf numFmtId="0" fontId="25" fillId="0" borderId="86" xfId="0" applyFont="1" applyFill="1" applyBorder="1" applyAlignment="1">
      <alignment horizontal="right" wrapText="1"/>
    </xf>
    <xf numFmtId="0" fontId="37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41" fillId="0" borderId="2" xfId="0" applyNumberFormat="1" applyFont="1" applyFill="1" applyBorder="1" applyAlignment="1">
      <alignment horizont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0" fontId="26" fillId="0" borderId="75" xfId="0" applyNumberFormat="1" applyFont="1" applyFill="1" applyBorder="1" applyAlignment="1">
      <alignment horizontal="center" vertical="center" wrapText="1"/>
    </xf>
    <xf numFmtId="0" fontId="26" fillId="0" borderId="76" xfId="0" applyNumberFormat="1" applyFont="1" applyFill="1" applyBorder="1" applyAlignment="1">
      <alignment horizontal="center" vertical="center" wrapText="1"/>
    </xf>
    <xf numFmtId="0" fontId="26" fillId="0" borderId="78" xfId="0" applyNumberFormat="1" applyFont="1" applyFill="1" applyBorder="1" applyAlignment="1">
      <alignment horizontal="center" vertical="center" wrapText="1"/>
    </xf>
    <xf numFmtId="0" fontId="37" fillId="0" borderId="89" xfId="0" applyNumberFormat="1" applyFont="1" applyFill="1" applyBorder="1" applyAlignment="1">
      <alignment horizontal="left" vertical="center" wrapText="1"/>
    </xf>
    <xf numFmtId="0" fontId="37" fillId="0" borderId="76" xfId="0" applyNumberFormat="1" applyFont="1" applyFill="1" applyBorder="1" applyAlignment="1">
      <alignment horizontal="left" vertical="center" wrapText="1"/>
    </xf>
    <xf numFmtId="0" fontId="26" fillId="0" borderId="75" xfId="0" applyNumberFormat="1" applyFont="1" applyFill="1" applyBorder="1" applyAlignment="1">
      <alignment horizontal="left" vertical="center" wrapText="1"/>
    </xf>
    <xf numFmtId="0" fontId="26" fillId="0" borderId="76" xfId="0" applyNumberFormat="1" applyFont="1" applyFill="1" applyBorder="1" applyAlignment="1">
      <alignment horizontal="left" vertical="center" wrapText="1"/>
    </xf>
    <xf numFmtId="0" fontId="26" fillId="0" borderId="90" xfId="0" applyNumberFormat="1" applyFont="1" applyFill="1" applyBorder="1" applyAlignment="1">
      <alignment horizontal="left" vertical="center" wrapText="1"/>
    </xf>
    <xf numFmtId="0" fontId="25" fillId="0" borderId="91" xfId="0" applyFont="1" applyFill="1" applyBorder="1" applyAlignment="1">
      <alignment horizontal="left" vertical="center" wrapText="1"/>
    </xf>
    <xf numFmtId="0" fontId="25" fillId="0" borderId="92" xfId="0" applyFont="1" applyFill="1" applyBorder="1" applyAlignment="1">
      <alignment horizontal="left" vertical="center" wrapText="1"/>
    </xf>
    <xf numFmtId="0" fontId="36" fillId="0" borderId="68" xfId="0" applyFont="1" applyFill="1" applyBorder="1" applyAlignment="1">
      <alignment horizontal="right" vertical="center" wrapText="1"/>
    </xf>
    <xf numFmtId="0" fontId="36" fillId="0" borderId="93" xfId="0" applyFont="1" applyFill="1" applyBorder="1" applyAlignment="1">
      <alignment horizontal="right" vertical="center" wrapText="1"/>
    </xf>
    <xf numFmtId="38" fontId="54" fillId="0" borderId="17" xfId="16" applyFont="1" applyFill="1" applyBorder="1" applyAlignment="1">
      <alignment horizontal="right" vertical="center" wrapText="1"/>
    </xf>
    <xf numFmtId="38" fontId="25" fillId="0" borderId="41" xfId="16" applyFont="1" applyBorder="1" applyAlignment="1">
      <alignment horizontal="left" vertical="top"/>
    </xf>
    <xf numFmtId="38" fontId="29" fillId="0" borderId="0" xfId="16" applyFont="1" applyAlignment="1">
      <alignment horizontal="left" vertical="center"/>
    </xf>
    <xf numFmtId="38" fontId="54" fillId="0" borderId="94" xfId="16" applyFont="1" applyFill="1" applyBorder="1" applyAlignment="1">
      <alignment horizontal="right" vertical="center" wrapText="1"/>
    </xf>
    <xf numFmtId="38" fontId="33" fillId="0" borderId="2" xfId="16" applyFont="1" applyFill="1" applyBorder="1" applyAlignment="1">
      <alignment horizontal="right" vertical="center" wrapText="1"/>
    </xf>
    <xf numFmtId="38" fontId="33" fillId="0" borderId="14" xfId="16" applyFont="1" applyFill="1" applyBorder="1" applyAlignment="1">
      <alignment horizontal="right" vertical="center" wrapText="1"/>
    </xf>
    <xf numFmtId="38" fontId="37" fillId="0" borderId="95" xfId="16" applyFont="1" applyFill="1" applyBorder="1" applyAlignment="1">
      <alignment horizontal="center" vertical="center" wrapText="1"/>
    </xf>
    <xf numFmtId="38" fontId="37" fillId="0" borderId="2" xfId="16" applyFont="1" applyFill="1" applyBorder="1" applyAlignment="1">
      <alignment horizontal="center" vertical="center" wrapText="1"/>
    </xf>
    <xf numFmtId="38" fontId="41" fillId="0" borderId="95" xfId="16" applyFont="1" applyFill="1" applyBorder="1" applyAlignment="1">
      <alignment horizontal="center" vertical="center" wrapText="1"/>
    </xf>
    <xf numFmtId="38" fontId="41" fillId="0" borderId="2" xfId="16" applyFont="1" applyFill="1" applyBorder="1" applyAlignment="1">
      <alignment horizontal="center" vertical="center" wrapText="1"/>
    </xf>
    <xf numFmtId="38" fontId="41" fillId="0" borderId="96" xfId="16" applyFont="1" applyFill="1" applyBorder="1" applyAlignment="1">
      <alignment horizontal="center" vertical="center" wrapText="1"/>
    </xf>
    <xf numFmtId="38" fontId="41" fillId="0" borderId="86" xfId="16" applyFont="1" applyFill="1" applyBorder="1" applyAlignment="1">
      <alignment horizontal="center" vertical="center" wrapText="1"/>
    </xf>
    <xf numFmtId="38" fontId="37" fillId="0" borderId="8" xfId="16" applyFont="1" applyFill="1" applyBorder="1" applyAlignment="1">
      <alignment horizontal="left" vertical="center"/>
    </xf>
    <xf numFmtId="38" fontId="37" fillId="0" borderId="54" xfId="16" applyFont="1" applyFill="1" applyBorder="1" applyAlignment="1">
      <alignment horizontal="left" vertical="center"/>
    </xf>
    <xf numFmtId="38" fontId="37" fillId="0" borderId="86" xfId="16" applyFont="1" applyFill="1" applyBorder="1" applyAlignment="1">
      <alignment horizontal="left" vertical="center" wrapText="1"/>
    </xf>
    <xf numFmtId="38" fontId="41" fillId="0" borderId="86" xfId="16" applyFont="1" applyFill="1" applyBorder="1" applyAlignment="1">
      <alignment horizontal="left" vertical="center" wrapText="1"/>
    </xf>
    <xf numFmtId="38" fontId="20" fillId="0" borderId="97" xfId="16" applyFont="1" applyFill="1" applyBorder="1" applyAlignment="1">
      <alignment horizontal="center" vertical="center" wrapText="1"/>
    </xf>
    <xf numFmtId="38" fontId="20" fillId="0" borderId="17" xfId="16" applyFont="1" applyFill="1" applyBorder="1" applyAlignment="1">
      <alignment horizontal="center" vertical="center" wrapText="1"/>
    </xf>
    <xf numFmtId="38" fontId="26" fillId="0" borderId="2" xfId="16" applyFont="1" applyFill="1" applyBorder="1" applyAlignment="1">
      <alignment horizontal="right" vertical="center" wrapText="1"/>
    </xf>
    <xf numFmtId="38" fontId="37" fillId="0" borderId="2" xfId="16" applyFont="1" applyFill="1" applyBorder="1" applyAlignment="1">
      <alignment horizontal="center" vertical="top" wrapText="1"/>
    </xf>
    <xf numFmtId="38" fontId="8" fillId="0" borderId="17" xfId="16" applyFont="1" applyFill="1" applyBorder="1" applyAlignment="1">
      <alignment horizontal="right" vertical="center" wrapText="1"/>
    </xf>
    <xf numFmtId="38" fontId="33" fillId="0" borderId="6" xfId="16" applyFont="1" applyFill="1" applyBorder="1" applyAlignment="1">
      <alignment horizontal="right" vertical="center" wrapText="1"/>
    </xf>
    <xf numFmtId="38" fontId="26" fillId="0" borderId="6" xfId="16" applyFont="1" applyFill="1" applyBorder="1" applyAlignment="1">
      <alignment horizontal="right" vertical="center" wrapText="1"/>
    </xf>
    <xf numFmtId="38" fontId="26" fillId="0" borderId="14" xfId="16" applyFont="1" applyFill="1" applyBorder="1" applyAlignment="1">
      <alignment horizontal="right" vertical="center" wrapText="1"/>
    </xf>
    <xf numFmtId="38" fontId="26" fillId="0" borderId="98" xfId="16" applyFont="1" applyFill="1" applyBorder="1" applyAlignment="1">
      <alignment horizontal="right" vertical="center" wrapText="1"/>
    </xf>
    <xf numFmtId="38" fontId="37" fillId="0" borderId="4" xfId="16" applyFont="1" applyFill="1" applyBorder="1" applyAlignment="1">
      <alignment horizontal="center" vertical="center" wrapText="1"/>
    </xf>
    <xf numFmtId="38" fontId="37" fillId="0" borderId="99" xfId="16" applyFont="1" applyFill="1" applyBorder="1" applyAlignment="1">
      <alignment horizontal="center" vertical="center" wrapText="1"/>
    </xf>
    <xf numFmtId="38" fontId="37" fillId="0" borderId="15" xfId="16" applyFont="1" applyFill="1" applyBorder="1" applyAlignment="1">
      <alignment horizontal="center" vertical="center" wrapText="1"/>
    </xf>
    <xf numFmtId="38" fontId="37" fillId="0" borderId="4" xfId="16" applyFont="1" applyFill="1" applyBorder="1" applyAlignment="1">
      <alignment horizontal="center" vertical="top" wrapText="1"/>
    </xf>
    <xf numFmtId="38" fontId="37" fillId="0" borderId="15" xfId="16" applyFont="1" applyFill="1" applyBorder="1" applyAlignment="1">
      <alignment horizontal="center" vertical="top" wrapText="1"/>
    </xf>
    <xf numFmtId="38" fontId="37" fillId="0" borderId="65" xfId="16" applyFont="1" applyFill="1" applyBorder="1" applyAlignment="1">
      <alignment horizontal="center" vertical="center" wrapText="1"/>
    </xf>
    <xf numFmtId="38" fontId="37" fillId="0" borderId="82" xfId="16" applyFont="1" applyFill="1" applyBorder="1" applyAlignment="1">
      <alignment horizontal="center" vertical="center" wrapText="1"/>
    </xf>
    <xf numFmtId="38" fontId="37" fillId="0" borderId="5" xfId="16" applyFont="1" applyFill="1" applyBorder="1" applyAlignment="1">
      <alignment horizontal="center" vertical="center" wrapText="1"/>
    </xf>
    <xf numFmtId="38" fontId="37" fillId="0" borderId="100" xfId="16" applyFont="1" applyFill="1" applyBorder="1" applyAlignment="1">
      <alignment horizontal="center" vertical="top" wrapText="1"/>
    </xf>
    <xf numFmtId="38" fontId="37" fillId="0" borderId="101" xfId="16" applyFont="1" applyFill="1" applyBorder="1" applyAlignment="1">
      <alignment horizontal="center" vertical="center" wrapText="1"/>
    </xf>
    <xf numFmtId="38" fontId="37" fillId="0" borderId="8" xfId="16" applyFont="1" applyFill="1" applyBorder="1" applyAlignment="1">
      <alignment horizontal="center" vertical="center" wrapText="1"/>
    </xf>
    <xf numFmtId="38" fontId="37" fillId="0" borderId="54" xfId="16" applyFont="1" applyFill="1" applyBorder="1" applyAlignment="1">
      <alignment horizontal="center" vertical="center" wrapText="1"/>
    </xf>
    <xf numFmtId="38" fontId="37" fillId="0" borderId="102" xfId="16" applyFont="1" applyFill="1" applyBorder="1" applyAlignment="1">
      <alignment horizontal="center" vertical="center" wrapText="1"/>
    </xf>
    <xf numFmtId="38" fontId="37" fillId="0" borderId="9" xfId="16" applyFont="1" applyFill="1" applyBorder="1" applyAlignment="1">
      <alignment horizontal="center" vertical="center" wrapText="1"/>
    </xf>
    <xf numFmtId="38" fontId="37" fillId="0" borderId="20" xfId="16" applyFont="1" applyFill="1" applyBorder="1" applyAlignment="1">
      <alignment horizontal="center" vertical="center" wrapText="1"/>
    </xf>
    <xf numFmtId="38" fontId="37" fillId="0" borderId="83" xfId="16" applyFont="1" applyFill="1" applyBorder="1" applyAlignment="1">
      <alignment horizontal="left" vertical="center" wrapText="1"/>
    </xf>
    <xf numFmtId="38" fontId="37" fillId="0" borderId="84" xfId="16" applyFont="1" applyFill="1" applyBorder="1" applyAlignment="1">
      <alignment horizontal="left" vertical="center" wrapText="1"/>
    </xf>
    <xf numFmtId="38" fontId="37" fillId="0" borderId="85" xfId="16" applyFont="1" applyFill="1" applyBorder="1" applyAlignment="1">
      <alignment horizontal="left" vertical="center" wrapText="1"/>
    </xf>
    <xf numFmtId="38" fontId="41" fillId="0" borderId="83" xfId="16" applyFont="1" applyFill="1" applyBorder="1" applyAlignment="1">
      <alignment horizontal="left" vertical="center" wrapText="1"/>
    </xf>
    <xf numFmtId="38" fontId="41" fillId="0" borderId="84" xfId="16" applyFont="1" applyFill="1" applyBorder="1" applyAlignment="1">
      <alignment horizontal="left" vertical="center" wrapText="1"/>
    </xf>
    <xf numFmtId="38" fontId="41" fillId="0" borderId="85" xfId="16" applyFont="1" applyFill="1" applyBorder="1" applyAlignment="1">
      <alignment horizontal="left" vertical="center" wrapText="1"/>
    </xf>
    <xf numFmtId="38" fontId="37" fillId="0" borderId="83" xfId="16" applyFont="1" applyFill="1" applyBorder="1" applyAlignment="1">
      <alignment horizontal="center" vertical="center" wrapText="1"/>
    </xf>
    <xf numFmtId="38" fontId="37" fillId="0" borderId="84" xfId="16" applyFont="1" applyFill="1" applyBorder="1" applyAlignment="1">
      <alignment horizontal="center" vertical="center" wrapText="1"/>
    </xf>
    <xf numFmtId="38" fontId="37" fillId="0" borderId="85" xfId="16" applyFont="1" applyFill="1" applyBorder="1" applyAlignment="1">
      <alignment horizontal="center" vertical="center" wrapText="1"/>
    </xf>
    <xf numFmtId="38" fontId="24" fillId="0" borderId="86" xfId="16" applyFont="1" applyFill="1" applyBorder="1" applyAlignment="1">
      <alignment horizontal="left" vertical="center" wrapText="1"/>
    </xf>
    <xf numFmtId="38" fontId="25" fillId="0" borderId="2" xfId="16" applyFont="1" applyFill="1" applyBorder="1" applyAlignment="1">
      <alignment horizontal="right" vertical="center" wrapText="1"/>
    </xf>
    <xf numFmtId="38" fontId="35" fillId="0" borderId="17" xfId="16" applyFont="1" applyFill="1" applyBorder="1" applyAlignment="1">
      <alignment horizontal="right" vertical="center" wrapText="1"/>
    </xf>
    <xf numFmtId="38" fontId="19" fillId="0" borderId="97" xfId="16" applyFont="1" applyFill="1" applyBorder="1" applyAlignment="1">
      <alignment horizontal="center" vertical="center" wrapText="1"/>
    </xf>
    <xf numFmtId="38" fontId="19" fillId="0" borderId="17" xfId="16" applyFont="1" applyFill="1" applyBorder="1" applyAlignment="1">
      <alignment horizontal="center" vertical="center" wrapText="1"/>
    </xf>
    <xf numFmtId="38" fontId="37" fillId="0" borderId="103" xfId="16" applyFont="1" applyFill="1" applyBorder="1" applyAlignment="1">
      <alignment horizontal="center" vertical="center" wrapText="1"/>
    </xf>
    <xf numFmtId="38" fontId="37" fillId="0" borderId="104" xfId="16" applyFont="1" applyFill="1" applyBorder="1" applyAlignment="1">
      <alignment horizontal="center" vertical="center" wrapText="1"/>
    </xf>
    <xf numFmtId="38" fontId="37" fillId="0" borderId="35" xfId="16" applyFont="1" applyFill="1" applyBorder="1" applyAlignment="1">
      <alignment horizontal="center" vertical="center" wrapText="1"/>
    </xf>
    <xf numFmtId="0" fontId="41" fillId="0" borderId="86" xfId="0" applyNumberFormat="1" applyFont="1" applyFill="1" applyBorder="1" applyAlignment="1">
      <alignment horizontal="left" vertical="center" wrapText="1"/>
    </xf>
    <xf numFmtId="0" fontId="24" fillId="0" borderId="86" xfId="0" applyFont="1" applyFill="1" applyBorder="1" applyAlignment="1">
      <alignment horizontal="left" vertical="center" wrapText="1"/>
    </xf>
    <xf numFmtId="0" fontId="37" fillId="0" borderId="86" xfId="0" applyNumberFormat="1" applyFont="1" applyFill="1" applyBorder="1" applyAlignment="1">
      <alignment horizontal="left" vertical="center" wrapText="1"/>
    </xf>
    <xf numFmtId="0" fontId="37" fillId="0" borderId="86" xfId="0" applyNumberFormat="1" applyFont="1" applyFill="1" applyBorder="1" applyAlignment="1">
      <alignment horizontal="right" vertical="center" wrapText="1"/>
    </xf>
    <xf numFmtId="0" fontId="24" fillId="0" borderId="86" xfId="0" applyFont="1" applyFill="1" applyBorder="1" applyAlignment="1">
      <alignment horizontal="right" vertical="center" wrapText="1"/>
    </xf>
    <xf numFmtId="0" fontId="41" fillId="0" borderId="86" xfId="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top" wrapText="1"/>
    </xf>
    <xf numFmtId="0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top" wrapText="1"/>
    </xf>
    <xf numFmtId="0" fontId="13" fillId="0" borderId="86" xfId="0" applyNumberFormat="1" applyFont="1" applyFill="1" applyBorder="1" applyAlignment="1">
      <alignment horizontal="center" vertical="center" wrapText="1"/>
    </xf>
    <xf numFmtId="0" fontId="13" fillId="0" borderId="87" xfId="0" applyNumberFormat="1" applyFont="1" applyFill="1" applyBorder="1" applyAlignment="1">
      <alignment horizontal="center" vertical="center" wrapText="1"/>
    </xf>
    <xf numFmtId="38" fontId="63" fillId="0" borderId="2" xfId="16" applyFont="1" applyFill="1" applyBorder="1" applyAlignment="1">
      <alignment horizontal="right" vertical="center" wrapText="1"/>
    </xf>
    <xf numFmtId="38" fontId="63" fillId="0" borderId="3" xfId="16" applyFont="1" applyFill="1" applyBorder="1" applyAlignment="1">
      <alignment horizontal="right" vertical="center" wrapText="1"/>
    </xf>
    <xf numFmtId="38" fontId="54" fillId="0" borderId="32" xfId="16" applyFont="1" applyFill="1" applyBorder="1" applyAlignment="1">
      <alignment horizontal="right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top" wrapText="1"/>
    </xf>
    <xf numFmtId="0" fontId="15" fillId="0" borderId="86" xfId="0" applyNumberFormat="1" applyFont="1" applyFill="1" applyBorder="1" applyAlignment="1">
      <alignment horizontal="center" vertical="center" wrapText="1"/>
    </xf>
    <xf numFmtId="0" fontId="15" fillId="0" borderId="87" xfId="0" applyNumberFormat="1" applyFont="1" applyFill="1" applyBorder="1" applyAlignment="1">
      <alignment horizontal="center" vertical="center" wrapText="1"/>
    </xf>
    <xf numFmtId="38" fontId="8" fillId="0" borderId="32" xfId="16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vertical="top" wrapText="1"/>
    </xf>
    <xf numFmtId="0" fontId="37" fillId="0" borderId="105" xfId="0" applyNumberFormat="1" applyFont="1" applyFill="1" applyBorder="1" applyAlignment="1">
      <alignment horizontal="center" vertical="center" textRotation="255" wrapText="1"/>
    </xf>
    <xf numFmtId="0" fontId="24" fillId="0" borderId="59" xfId="0" applyFont="1" applyFill="1" applyBorder="1" applyAlignment="1">
      <alignment horizontal="center" vertical="center" textRotation="255" wrapText="1"/>
    </xf>
    <xf numFmtId="0" fontId="24" fillId="0" borderId="60" xfId="0" applyFont="1" applyFill="1" applyBorder="1" applyAlignment="1">
      <alignment horizontal="center" vertical="center" textRotation="255" wrapText="1"/>
    </xf>
    <xf numFmtId="0" fontId="25" fillId="0" borderId="41" xfId="0" applyFont="1" applyFill="1" applyBorder="1" applyAlignment="1">
      <alignment horizontal="left"/>
    </xf>
    <xf numFmtId="0" fontId="41" fillId="0" borderId="19" xfId="0" applyNumberFormat="1" applyFont="1" applyFill="1" applyBorder="1" applyAlignment="1">
      <alignment horizontal="center" wrapText="1"/>
    </xf>
    <xf numFmtId="0" fontId="41" fillId="0" borderId="18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177" fontId="37" fillId="0" borderId="1" xfId="0" applyNumberFormat="1" applyFont="1" applyFill="1" applyBorder="1" applyAlignment="1">
      <alignment horizontal="right" vertical="center" wrapText="1"/>
    </xf>
    <xf numFmtId="0" fontId="19" fillId="0" borderId="106" xfId="0" applyNumberFormat="1" applyFont="1" applyFill="1" applyBorder="1" applyAlignment="1">
      <alignment horizontal="center" vertical="center" wrapText="1"/>
    </xf>
    <xf numFmtId="0" fontId="21" fillId="0" borderId="107" xfId="0" applyFont="1" applyFill="1" applyBorder="1" applyAlignment="1">
      <alignment horizontal="center" vertical="center" wrapText="1"/>
    </xf>
    <xf numFmtId="0" fontId="37" fillId="0" borderId="51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37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37" fillId="0" borderId="58" xfId="0" applyNumberFormat="1" applyFont="1" applyFill="1" applyBorder="1" applyAlignment="1">
      <alignment horizontal="center" vertical="center" textRotation="255" wrapText="1"/>
    </xf>
    <xf numFmtId="0" fontId="37" fillId="0" borderId="108" xfId="0" applyNumberFormat="1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horizontal="center" vertical="center" wrapText="1"/>
    </xf>
    <xf numFmtId="0" fontId="37" fillId="0" borderId="110" xfId="0" applyNumberFormat="1" applyFont="1" applyFill="1" applyBorder="1" applyAlignment="1">
      <alignment horizontal="center" vertical="center" wrapText="1"/>
    </xf>
    <xf numFmtId="0" fontId="24" fillId="0" borderId="111" xfId="0" applyFont="1" applyFill="1" applyBorder="1" applyAlignment="1">
      <alignment horizontal="center" vertical="center" wrapText="1"/>
    </xf>
    <xf numFmtId="0" fontId="37" fillId="0" borderId="1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3" xfId="0" applyFont="1" applyFill="1" applyBorder="1" applyAlignment="1">
      <alignment horizontal="center" vertical="center" wrapText="1"/>
    </xf>
    <xf numFmtId="0" fontId="24" fillId="0" borderId="114" xfId="0" applyFont="1" applyFill="1" applyBorder="1" applyAlignment="1">
      <alignment horizontal="center" vertical="center" wrapText="1"/>
    </xf>
    <xf numFmtId="0" fontId="41" fillId="0" borderId="68" xfId="0" applyNumberFormat="1" applyFont="1" applyFill="1" applyBorder="1" applyAlignment="1">
      <alignment horizontal="center" wrapText="1"/>
    </xf>
    <xf numFmtId="0" fontId="41" fillId="0" borderId="115" xfId="0" applyNumberFormat="1" applyFont="1" applyFill="1" applyBorder="1" applyAlignment="1">
      <alignment horizontal="center" wrapText="1"/>
    </xf>
    <xf numFmtId="0" fontId="41" fillId="0" borderId="69" xfId="0" applyNumberFormat="1" applyFont="1" applyFill="1" applyBorder="1" applyAlignment="1">
      <alignment horizontal="center" wrapText="1"/>
    </xf>
    <xf numFmtId="0" fontId="41" fillId="0" borderId="116" xfId="0" applyNumberFormat="1" applyFont="1" applyFill="1" applyBorder="1" applyAlignment="1">
      <alignment horizontal="center" wrapText="1"/>
    </xf>
    <xf numFmtId="0" fontId="41" fillId="0" borderId="117" xfId="0" applyNumberFormat="1" applyFont="1" applyFill="1" applyBorder="1" applyAlignment="1">
      <alignment horizontal="center" wrapText="1"/>
    </xf>
    <xf numFmtId="0" fontId="41" fillId="0" borderId="118" xfId="0" applyNumberFormat="1" applyFont="1" applyFill="1" applyBorder="1" applyAlignment="1">
      <alignment horizontal="center" wrapText="1"/>
    </xf>
    <xf numFmtId="38" fontId="37" fillId="0" borderId="119" xfId="16" applyFont="1" applyFill="1" applyBorder="1" applyAlignment="1">
      <alignment horizontal="right" vertical="center" wrapText="1"/>
    </xf>
    <xf numFmtId="38" fontId="41" fillId="0" borderId="1" xfId="16" applyFont="1" applyFill="1" applyBorder="1" applyAlignment="1">
      <alignment horizontal="right" vertical="center" wrapText="1"/>
    </xf>
    <xf numFmtId="38" fontId="37" fillId="0" borderId="1" xfId="16" applyFont="1" applyFill="1" applyBorder="1" applyAlignment="1">
      <alignment horizontal="right" vertical="center" wrapText="1"/>
    </xf>
    <xf numFmtId="38" fontId="20" fillId="0" borderId="120" xfId="16" applyFont="1" applyFill="1" applyBorder="1" applyAlignment="1">
      <alignment horizontal="right" vertical="center" wrapText="1"/>
    </xf>
    <xf numFmtId="0" fontId="37" fillId="0" borderId="83" xfId="0" applyNumberFormat="1" applyFont="1" applyFill="1" applyBorder="1" applyAlignment="1">
      <alignment horizontal="left" vertical="center" wrapText="1"/>
    </xf>
    <xf numFmtId="0" fontId="37" fillId="0" borderId="84" xfId="0" applyNumberFormat="1" applyFont="1" applyFill="1" applyBorder="1" applyAlignment="1">
      <alignment horizontal="left" vertical="center" wrapText="1"/>
    </xf>
    <xf numFmtId="0" fontId="37" fillId="0" borderId="8" xfId="0" applyNumberFormat="1" applyFont="1" applyFill="1" applyBorder="1" applyAlignment="1">
      <alignment horizontal="left" vertical="center" wrapText="1"/>
    </xf>
    <xf numFmtId="0" fontId="37" fillId="0" borderId="54" xfId="0" applyNumberFormat="1" applyFont="1" applyFill="1" applyBorder="1" applyAlignment="1">
      <alignment horizontal="left" vertical="center" wrapText="1"/>
    </xf>
    <xf numFmtId="0" fontId="41" fillId="0" borderId="7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/>
    </xf>
    <xf numFmtId="38" fontId="37" fillId="0" borderId="121" xfId="16" applyFont="1" applyFill="1" applyBorder="1" applyAlignment="1">
      <alignment horizontal="right" vertical="center" wrapText="1"/>
    </xf>
    <xf numFmtId="38" fontId="37" fillId="0" borderId="122" xfId="16" applyFont="1" applyFill="1" applyBorder="1" applyAlignment="1">
      <alignment horizontal="right" vertical="center" wrapText="1"/>
    </xf>
    <xf numFmtId="177" fontId="37" fillId="0" borderId="123" xfId="0" applyNumberFormat="1" applyFont="1" applyFill="1" applyBorder="1" applyAlignment="1">
      <alignment horizontal="center" vertical="center" wrapText="1"/>
    </xf>
    <xf numFmtId="177" fontId="37" fillId="0" borderId="124" xfId="0" applyNumberFormat="1" applyFont="1" applyFill="1" applyBorder="1" applyAlignment="1">
      <alignment horizontal="center" vertical="center" wrapText="1"/>
    </xf>
    <xf numFmtId="0" fontId="20" fillId="0" borderId="106" xfId="0" applyNumberFormat="1" applyFont="1" applyFill="1" applyBorder="1" applyAlignment="1">
      <alignment horizontal="center" vertical="center" wrapText="1"/>
    </xf>
    <xf numFmtId="3" fontId="20" fillId="0" borderId="120" xfId="0" applyNumberFormat="1" applyFont="1" applyFill="1" applyBorder="1" applyAlignment="1">
      <alignment horizontal="right" vertical="center" wrapText="1"/>
    </xf>
    <xf numFmtId="0" fontId="20" fillId="0" borderId="120" xfId="0" applyNumberFormat="1" applyFont="1" applyFill="1" applyBorder="1" applyAlignment="1">
      <alignment horizontal="right" vertical="center" wrapText="1"/>
    </xf>
    <xf numFmtId="0" fontId="24" fillId="0" borderId="125" xfId="0" applyFont="1" applyFill="1" applyBorder="1" applyAlignment="1">
      <alignment horizontal="center" vertical="center"/>
    </xf>
    <xf numFmtId="0" fontId="24" fillId="0" borderId="126" xfId="0" applyFont="1" applyFill="1" applyBorder="1" applyAlignment="1">
      <alignment horizontal="center" vertical="center"/>
    </xf>
    <xf numFmtId="38" fontId="37" fillId="0" borderId="127" xfId="16" applyFont="1" applyFill="1" applyBorder="1" applyAlignment="1">
      <alignment horizontal="right" vertical="center" wrapText="1"/>
    </xf>
    <xf numFmtId="38" fontId="37" fillId="0" borderId="100" xfId="16" applyFont="1" applyFill="1" applyBorder="1" applyAlignment="1">
      <alignment horizontal="right" vertical="center" wrapText="1"/>
    </xf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41" fillId="0" borderId="83" xfId="0" applyNumberFormat="1" applyFont="1" applyFill="1" applyBorder="1" applyAlignment="1">
      <alignment horizontal="center" vertical="center" wrapText="1"/>
    </xf>
    <xf numFmtId="0" fontId="41" fillId="0" borderId="84" xfId="0" applyNumberFormat="1" applyFont="1" applyFill="1" applyBorder="1" applyAlignment="1">
      <alignment horizontal="center" vertical="center" wrapText="1"/>
    </xf>
    <xf numFmtId="0" fontId="41" fillId="0" borderId="8" xfId="0" applyNumberFormat="1" applyFont="1" applyFill="1" applyBorder="1" applyAlignment="1">
      <alignment horizontal="center" vertical="center" wrapText="1"/>
    </xf>
    <xf numFmtId="0" fontId="41" fillId="0" borderId="54" xfId="0" applyNumberFormat="1" applyFont="1" applyFill="1" applyBorder="1" applyAlignment="1">
      <alignment horizontal="center" vertical="center" wrapText="1"/>
    </xf>
    <xf numFmtId="0" fontId="41" fillId="0" borderId="83" xfId="0" applyNumberFormat="1" applyFont="1" applyFill="1" applyBorder="1" applyAlignment="1">
      <alignment vertical="center" wrapText="1"/>
    </xf>
    <xf numFmtId="0" fontId="41" fillId="0" borderId="84" xfId="0" applyNumberFormat="1" applyFont="1" applyFill="1" applyBorder="1" applyAlignment="1">
      <alignment vertical="center" wrapText="1"/>
    </xf>
    <xf numFmtId="0" fontId="41" fillId="0" borderId="8" xfId="0" applyNumberFormat="1" applyFont="1" applyFill="1" applyBorder="1" applyAlignment="1">
      <alignment vertical="center" wrapText="1"/>
    </xf>
    <xf numFmtId="0" fontId="41" fillId="0" borderId="54" xfId="0" applyNumberFormat="1" applyFont="1" applyFill="1" applyBorder="1" applyAlignment="1">
      <alignment vertical="center" wrapText="1"/>
    </xf>
    <xf numFmtId="0" fontId="37" fillId="0" borderId="83" xfId="0" applyNumberFormat="1" applyFont="1" applyFill="1" applyBorder="1" applyAlignment="1">
      <alignment vertical="center" wrapText="1"/>
    </xf>
    <xf numFmtId="0" fontId="37" fillId="0" borderId="84" xfId="0" applyNumberFormat="1" applyFont="1" applyFill="1" applyBorder="1" applyAlignment="1">
      <alignment vertical="center" wrapText="1"/>
    </xf>
    <xf numFmtId="0" fontId="37" fillId="0" borderId="8" xfId="0" applyNumberFormat="1" applyFont="1" applyFill="1" applyBorder="1" applyAlignment="1">
      <alignment vertical="center" wrapText="1"/>
    </xf>
    <xf numFmtId="0" fontId="37" fillId="0" borderId="54" xfId="0" applyNumberFormat="1" applyFont="1" applyFill="1" applyBorder="1" applyAlignment="1">
      <alignment vertical="center" wrapText="1"/>
    </xf>
    <xf numFmtId="0" fontId="37" fillId="0" borderId="128" xfId="0" applyNumberFormat="1" applyFont="1" applyFill="1" applyBorder="1" applyAlignment="1">
      <alignment vertical="center" wrapText="1"/>
    </xf>
    <xf numFmtId="0" fontId="37" fillId="0" borderId="129" xfId="0" applyNumberFormat="1" applyFont="1" applyFill="1" applyBorder="1" applyAlignment="1">
      <alignment vertical="center" wrapText="1"/>
    </xf>
    <xf numFmtId="0" fontId="37" fillId="0" borderId="130" xfId="0" applyNumberFormat="1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horizontal="center" wrapText="1"/>
    </xf>
    <xf numFmtId="0" fontId="41" fillId="0" borderId="9" xfId="0" applyNumberFormat="1" applyFont="1" applyFill="1" applyBorder="1" applyAlignment="1">
      <alignment horizontal="center" wrapText="1"/>
    </xf>
    <xf numFmtId="0" fontId="41" fillId="0" borderId="20" xfId="0" applyNumberFormat="1" applyFont="1" applyFill="1" applyBorder="1" applyAlignment="1">
      <alignment horizontal="center" wrapText="1"/>
    </xf>
    <xf numFmtId="0" fontId="41" fillId="0" borderId="131" xfId="0" applyNumberFormat="1" applyFont="1" applyFill="1" applyBorder="1" applyAlignment="1">
      <alignment horizontal="center" wrapText="1"/>
    </xf>
    <xf numFmtId="0" fontId="41" fillId="0" borderId="132" xfId="0" applyNumberFormat="1" applyFont="1" applyFill="1" applyBorder="1" applyAlignment="1">
      <alignment horizontal="center" wrapText="1"/>
    </xf>
    <xf numFmtId="0" fontId="41" fillId="0" borderId="24" xfId="0" applyNumberFormat="1" applyFont="1" applyFill="1" applyBorder="1" applyAlignment="1">
      <alignment horizontal="center" wrapText="1"/>
    </xf>
    <xf numFmtId="0" fontId="41" fillId="0" borderId="11" xfId="0" applyNumberFormat="1" applyFont="1" applyFill="1" applyBorder="1" applyAlignment="1">
      <alignment horizontal="center" wrapText="1"/>
    </xf>
    <xf numFmtId="38" fontId="41" fillId="0" borderId="133" xfId="16" applyFont="1" applyFill="1" applyBorder="1" applyAlignment="1">
      <alignment horizontal="right" vertical="center" wrapText="1"/>
    </xf>
    <xf numFmtId="38" fontId="41" fillId="0" borderId="74" xfId="16" applyFont="1" applyFill="1" applyBorder="1" applyAlignment="1">
      <alignment horizontal="right" vertical="center" wrapText="1"/>
    </xf>
    <xf numFmtId="38" fontId="41" fillId="0" borderId="31" xfId="16" applyFont="1" applyFill="1" applyBorder="1" applyAlignment="1">
      <alignment horizontal="right" vertical="center" wrapText="1"/>
    </xf>
    <xf numFmtId="38" fontId="37" fillId="0" borderId="31" xfId="16" applyFont="1" applyFill="1" applyBorder="1" applyAlignment="1">
      <alignment horizontal="right" vertical="center" wrapText="1"/>
    </xf>
    <xf numFmtId="38" fontId="20" fillId="0" borderId="134" xfId="16" applyFont="1" applyFill="1" applyBorder="1" applyAlignment="1">
      <alignment horizontal="right" vertical="center" wrapText="1"/>
    </xf>
    <xf numFmtId="0" fontId="37" fillId="0" borderId="128" xfId="0" applyNumberFormat="1" applyFont="1" applyFill="1" applyBorder="1" applyAlignment="1">
      <alignment horizontal="left" vertical="center" wrapText="1"/>
    </xf>
    <xf numFmtId="0" fontId="37" fillId="0" borderId="129" xfId="0" applyNumberFormat="1" applyFont="1" applyFill="1" applyBorder="1" applyAlignment="1">
      <alignment horizontal="left" vertical="center" wrapText="1"/>
    </xf>
    <xf numFmtId="0" fontId="37" fillId="0" borderId="130" xfId="0" applyNumberFormat="1" applyFont="1" applyFill="1" applyBorder="1" applyAlignment="1">
      <alignment horizontal="left" vertical="center" wrapText="1"/>
    </xf>
    <xf numFmtId="0" fontId="41" fillId="0" borderId="83" xfId="0" applyNumberFormat="1" applyFont="1" applyFill="1" applyBorder="1" applyAlignment="1">
      <alignment horizontal="left" vertical="center" wrapText="1"/>
    </xf>
    <xf numFmtId="0" fontId="41" fillId="0" borderId="84" xfId="0" applyNumberFormat="1" applyFont="1" applyFill="1" applyBorder="1" applyAlignment="1">
      <alignment horizontal="left" vertical="center" wrapText="1"/>
    </xf>
    <xf numFmtId="0" fontId="41" fillId="0" borderId="8" xfId="0" applyNumberFormat="1" applyFont="1" applyFill="1" applyBorder="1" applyAlignment="1">
      <alignment horizontal="left" vertical="center" wrapText="1"/>
    </xf>
    <xf numFmtId="0" fontId="41" fillId="0" borderId="54" xfId="0" applyNumberFormat="1" applyFont="1" applyFill="1" applyBorder="1" applyAlignment="1">
      <alignment horizontal="left" vertical="center" wrapText="1"/>
    </xf>
    <xf numFmtId="0" fontId="41" fillId="0" borderId="135" xfId="0" applyNumberFormat="1" applyFont="1" applyFill="1" applyBorder="1" applyAlignment="1">
      <alignment horizontal="center" wrapText="1"/>
    </xf>
    <xf numFmtId="0" fontId="41" fillId="0" borderId="0" xfId="0" applyNumberFormat="1" applyFont="1" applyFill="1" applyBorder="1" applyAlignment="1">
      <alignment horizontal="center" wrapText="1"/>
    </xf>
    <xf numFmtId="0" fontId="41" fillId="0" borderId="136" xfId="0" applyNumberFormat="1" applyFont="1" applyFill="1" applyBorder="1" applyAlignment="1">
      <alignment horizontal="center" wrapText="1"/>
    </xf>
    <xf numFmtId="0" fontId="41" fillId="0" borderId="12" xfId="0" applyNumberFormat="1" applyFont="1" applyFill="1" applyBorder="1" applyAlignment="1">
      <alignment horizontal="center" wrapText="1"/>
    </xf>
    <xf numFmtId="0" fontId="41" fillId="0" borderId="137" xfId="0" applyNumberFormat="1" applyFont="1" applyFill="1" applyBorder="1" applyAlignment="1">
      <alignment horizontal="center" wrapText="1"/>
    </xf>
    <xf numFmtId="177" fontId="37" fillId="0" borderId="119" xfId="0" applyNumberFormat="1" applyFont="1" applyFill="1" applyBorder="1" applyAlignment="1">
      <alignment horizontal="center" vertical="center" wrapText="1"/>
    </xf>
    <xf numFmtId="177" fontId="37" fillId="0" borderId="31" xfId="0" applyNumberFormat="1" applyFont="1" applyFill="1" applyBorder="1" applyAlignment="1">
      <alignment horizontal="right" vertical="center" wrapText="1"/>
    </xf>
    <xf numFmtId="0" fontId="20" fillId="0" borderId="134" xfId="0" applyNumberFormat="1" applyFont="1" applyFill="1" applyBorder="1" applyAlignment="1">
      <alignment horizontal="right" vertical="center" wrapText="1"/>
    </xf>
    <xf numFmtId="38" fontId="37" fillId="0" borderId="99" xfId="16" applyFont="1" applyFill="1" applyBorder="1" applyAlignment="1">
      <alignment horizontal="right" vertical="center" wrapText="1"/>
    </xf>
    <xf numFmtId="0" fontId="37" fillId="0" borderId="53" xfId="0" applyNumberFormat="1" applyFont="1" applyFill="1" applyBorder="1" applyAlignment="1">
      <alignment horizontal="left" vertical="center" wrapText="1"/>
    </xf>
    <xf numFmtId="0" fontId="37" fillId="0" borderId="138" xfId="0" applyNumberFormat="1" applyFont="1" applyFill="1" applyBorder="1" applyAlignment="1">
      <alignment horizontal="left" vertical="center" wrapText="1"/>
    </xf>
    <xf numFmtId="0" fontId="41" fillId="0" borderId="139" xfId="0" applyNumberFormat="1" applyFont="1" applyFill="1" applyBorder="1" applyAlignment="1">
      <alignment horizontal="center" wrapText="1"/>
    </xf>
    <xf numFmtId="0" fontId="41" fillId="0" borderId="140" xfId="0" applyNumberFormat="1" applyFont="1" applyFill="1" applyBorder="1" applyAlignment="1">
      <alignment horizontal="center" wrapText="1"/>
    </xf>
    <xf numFmtId="38" fontId="37" fillId="0" borderId="141" xfId="16" applyFont="1" applyFill="1" applyBorder="1" applyAlignment="1">
      <alignment horizontal="right" vertical="center" wrapText="1"/>
    </xf>
    <xf numFmtId="38" fontId="20" fillId="0" borderId="142" xfId="16" applyFont="1" applyFill="1" applyBorder="1" applyAlignment="1">
      <alignment horizontal="right" vertical="center" wrapText="1"/>
    </xf>
    <xf numFmtId="38" fontId="20" fillId="0" borderId="143" xfId="16" applyFont="1" applyFill="1" applyBorder="1" applyAlignment="1">
      <alignment horizontal="right" vertical="center" wrapText="1"/>
    </xf>
    <xf numFmtId="38" fontId="20" fillId="0" borderId="56" xfId="16" applyFont="1" applyFill="1" applyBorder="1" applyAlignment="1">
      <alignment horizontal="right" vertical="center" wrapText="1"/>
    </xf>
    <xf numFmtId="38" fontId="20" fillId="0" borderId="144" xfId="16" applyFont="1" applyFill="1" applyBorder="1" applyAlignment="1">
      <alignment horizontal="right" vertical="center" wrapText="1"/>
    </xf>
    <xf numFmtId="0" fontId="37" fillId="0" borderId="101" xfId="0" applyNumberFormat="1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102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19" fillId="0" borderId="55" xfId="0" applyNumberFormat="1" applyFont="1" applyFill="1" applyBorder="1" applyAlignment="1">
      <alignment horizontal="center" vertical="center" wrapText="1"/>
    </xf>
    <xf numFmtId="0" fontId="19" fillId="0" borderId="57" xfId="0" applyNumberFormat="1" applyFont="1" applyFill="1" applyBorder="1" applyAlignment="1">
      <alignment horizontal="center" vertical="center" wrapText="1"/>
    </xf>
    <xf numFmtId="0" fontId="37" fillId="0" borderId="145" xfId="0" applyNumberFormat="1" applyFont="1" applyFill="1" applyBorder="1" applyAlignment="1">
      <alignment horizontal="center" vertical="center" wrapText="1"/>
    </xf>
    <xf numFmtId="0" fontId="37" fillId="0" borderId="100" xfId="0" applyNumberFormat="1" applyFont="1" applyFill="1" applyBorder="1" applyAlignment="1">
      <alignment horizontal="center" vertical="center" wrapText="1"/>
    </xf>
    <xf numFmtId="38" fontId="20" fillId="0" borderId="146" xfId="16" applyFont="1" applyFill="1" applyBorder="1" applyAlignment="1">
      <alignment horizontal="right" vertical="center" wrapText="1"/>
    </xf>
    <xf numFmtId="38" fontId="20" fillId="0" borderId="147" xfId="16" applyFont="1" applyFill="1" applyBorder="1" applyAlignment="1">
      <alignment horizontal="right" vertical="center" wrapText="1"/>
    </xf>
    <xf numFmtId="38" fontId="20" fillId="0" borderId="57" xfId="16" applyFont="1" applyFill="1" applyBorder="1" applyAlignment="1">
      <alignment horizontal="right" vertical="center" wrapText="1"/>
    </xf>
    <xf numFmtId="0" fontId="41" fillId="0" borderId="148" xfId="0" applyNumberFormat="1" applyFont="1" applyFill="1" applyBorder="1" applyAlignment="1">
      <alignment horizontal="center" wrapText="1"/>
    </xf>
    <xf numFmtId="0" fontId="41" fillId="0" borderId="149" xfId="0" applyNumberFormat="1" applyFont="1" applyFill="1" applyBorder="1" applyAlignment="1">
      <alignment horizontal="center" wrapText="1"/>
    </xf>
    <xf numFmtId="0" fontId="41" fillId="0" borderId="30" xfId="0" applyNumberFormat="1" applyFont="1" applyFill="1" applyBorder="1" applyAlignment="1">
      <alignment horizontal="center" wrapText="1"/>
    </xf>
    <xf numFmtId="0" fontId="37" fillId="0" borderId="128" xfId="0" applyNumberFormat="1" applyFont="1" applyFill="1" applyBorder="1" applyAlignment="1">
      <alignment horizontal="center" vertical="center" wrapText="1"/>
    </xf>
    <xf numFmtId="0" fontId="37" fillId="0" borderId="129" xfId="0" applyNumberFormat="1" applyFont="1" applyFill="1" applyBorder="1" applyAlignment="1">
      <alignment horizontal="center" vertical="center" wrapText="1"/>
    </xf>
    <xf numFmtId="0" fontId="37" fillId="0" borderId="13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D7D7D"/>
      <rgbColor rgb="00000000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10</xdr:row>
      <xdr:rowOff>371475</xdr:rowOff>
    </xdr:from>
    <xdr:to>
      <xdr:col>3</xdr:col>
      <xdr:colOff>1285875</xdr:colOff>
      <xdr:row>11</xdr:row>
      <xdr:rowOff>381000</xdr:rowOff>
    </xdr:to>
    <xdr:sp>
      <xdr:nvSpPr>
        <xdr:cNvPr id="1" name="Rectangle 2"/>
        <xdr:cNvSpPr>
          <a:spLocks/>
        </xdr:cNvSpPr>
      </xdr:nvSpPr>
      <xdr:spPr>
        <a:xfrm>
          <a:off x="4248150" y="3114675"/>
          <a:ext cx="11239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１㎡当たり
評 価 額</a:t>
          </a:r>
        </a:p>
      </xdr:txBody>
    </xdr:sp>
    <xdr:clientData/>
  </xdr:twoCellAnchor>
  <xdr:twoCellAnchor>
    <xdr:from>
      <xdr:col>4</xdr:col>
      <xdr:colOff>76200</xdr:colOff>
      <xdr:row>11</xdr:row>
      <xdr:rowOff>38100</xdr:rowOff>
    </xdr:from>
    <xdr:to>
      <xdr:col>4</xdr:col>
      <xdr:colOff>361950</xdr:colOff>
      <xdr:row>11</xdr:row>
      <xdr:rowOff>923925</xdr:rowOff>
    </xdr:to>
    <xdr:sp>
      <xdr:nvSpPr>
        <xdr:cNvPr id="2" name="Rectangle 4"/>
        <xdr:cNvSpPr>
          <a:spLocks/>
        </xdr:cNvSpPr>
      </xdr:nvSpPr>
      <xdr:spPr>
        <a:xfrm>
          <a:off x="5524500" y="3324225"/>
          <a:ext cx="2857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適用件数</a:t>
          </a:r>
        </a:p>
      </xdr:txBody>
    </xdr:sp>
    <xdr:clientData/>
  </xdr:twoCellAnchor>
  <xdr:twoCellAnchor>
    <xdr:from>
      <xdr:col>5</xdr:col>
      <xdr:colOff>95250</xdr:colOff>
      <xdr:row>11</xdr:row>
      <xdr:rowOff>76200</xdr:rowOff>
    </xdr:from>
    <xdr:to>
      <xdr:col>5</xdr:col>
      <xdr:colOff>314325</xdr:colOff>
      <xdr:row>11</xdr:row>
      <xdr:rowOff>838200</xdr:rowOff>
    </xdr:to>
    <xdr:sp>
      <xdr:nvSpPr>
        <xdr:cNvPr id="3" name="Rectangle 5"/>
        <xdr:cNvSpPr>
          <a:spLocks/>
        </xdr:cNvSpPr>
      </xdr:nvSpPr>
      <xdr:spPr>
        <a:xfrm>
          <a:off x="5972175" y="3362325"/>
          <a:ext cx="2190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全額控除</a:t>
          </a:r>
        </a:p>
      </xdr:txBody>
    </xdr:sp>
    <xdr:clientData/>
  </xdr:twoCellAnchor>
  <xdr:twoCellAnchor>
    <xdr:from>
      <xdr:col>5</xdr:col>
      <xdr:colOff>400050</xdr:colOff>
      <xdr:row>11</xdr:row>
      <xdr:rowOff>95250</xdr:rowOff>
    </xdr:from>
    <xdr:to>
      <xdr:col>5</xdr:col>
      <xdr:colOff>638175</xdr:colOff>
      <xdr:row>11</xdr:row>
      <xdr:rowOff>714375</xdr:rowOff>
    </xdr:to>
    <xdr:sp>
      <xdr:nvSpPr>
        <xdr:cNvPr id="4" name="Rectangle 6"/>
        <xdr:cNvSpPr>
          <a:spLocks/>
        </xdr:cNvSpPr>
      </xdr:nvSpPr>
      <xdr:spPr>
        <a:xfrm>
          <a:off x="6276975" y="3381375"/>
          <a:ext cx="2381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のもの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142875</xdr:colOff>
      <xdr:row>10</xdr:row>
      <xdr:rowOff>466725</xdr:rowOff>
    </xdr:from>
    <xdr:to>
      <xdr:col>6</xdr:col>
      <xdr:colOff>1266825</xdr:colOff>
      <xdr:row>11</xdr:row>
      <xdr:rowOff>342900</xdr:rowOff>
    </xdr:to>
    <xdr:sp>
      <xdr:nvSpPr>
        <xdr:cNvPr id="5" name="Rectangle 7"/>
        <xdr:cNvSpPr>
          <a:spLocks/>
        </xdr:cNvSpPr>
      </xdr:nvSpPr>
      <xdr:spPr>
        <a:xfrm>
          <a:off x="6762750" y="3209925"/>
          <a:ext cx="1123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控　除  額</a:t>
          </a:r>
        </a:p>
      </xdr:txBody>
    </xdr:sp>
    <xdr:clientData/>
  </xdr:twoCellAnchor>
  <xdr:twoCellAnchor>
    <xdr:from>
      <xdr:col>9</xdr:col>
      <xdr:colOff>142875</xdr:colOff>
      <xdr:row>10</xdr:row>
      <xdr:rowOff>466725</xdr:rowOff>
    </xdr:from>
    <xdr:to>
      <xdr:col>9</xdr:col>
      <xdr:colOff>1266825</xdr:colOff>
      <xdr:row>11</xdr:row>
      <xdr:rowOff>342900</xdr:rowOff>
    </xdr:to>
    <xdr:sp>
      <xdr:nvSpPr>
        <xdr:cNvPr id="6" name="Rectangle 8"/>
        <xdr:cNvSpPr>
          <a:spLocks/>
        </xdr:cNvSpPr>
      </xdr:nvSpPr>
      <xdr:spPr>
        <a:xfrm>
          <a:off x="9372600" y="3209925"/>
          <a:ext cx="1123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控　除  額</a:t>
          </a:r>
        </a:p>
      </xdr:txBody>
    </xdr:sp>
    <xdr:clientData/>
  </xdr:twoCellAnchor>
  <xdr:twoCellAnchor>
    <xdr:from>
      <xdr:col>7</xdr:col>
      <xdr:colOff>76200</xdr:colOff>
      <xdr:row>11</xdr:row>
      <xdr:rowOff>28575</xdr:rowOff>
    </xdr:from>
    <xdr:to>
      <xdr:col>7</xdr:col>
      <xdr:colOff>361950</xdr:colOff>
      <xdr:row>11</xdr:row>
      <xdr:rowOff>695325</xdr:rowOff>
    </xdr:to>
    <xdr:sp>
      <xdr:nvSpPr>
        <xdr:cNvPr id="7" name="Rectangle 9"/>
        <xdr:cNvSpPr>
          <a:spLocks/>
        </xdr:cNvSpPr>
      </xdr:nvSpPr>
      <xdr:spPr>
        <a:xfrm>
          <a:off x="8058150" y="3314700"/>
          <a:ext cx="2857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適用件数</a:t>
          </a:r>
        </a:p>
      </xdr:txBody>
    </xdr:sp>
    <xdr:clientData/>
  </xdr:twoCellAnchor>
  <xdr:twoCellAnchor>
    <xdr:from>
      <xdr:col>8</xdr:col>
      <xdr:colOff>123825</xdr:colOff>
      <xdr:row>11</xdr:row>
      <xdr:rowOff>28575</xdr:rowOff>
    </xdr:from>
    <xdr:to>
      <xdr:col>8</xdr:col>
      <xdr:colOff>352425</xdr:colOff>
      <xdr:row>11</xdr:row>
      <xdr:rowOff>695325</xdr:rowOff>
    </xdr:to>
    <xdr:sp>
      <xdr:nvSpPr>
        <xdr:cNvPr id="8" name="Rectangle 10"/>
        <xdr:cNvSpPr>
          <a:spLocks/>
        </xdr:cNvSpPr>
      </xdr:nvSpPr>
      <xdr:spPr>
        <a:xfrm>
          <a:off x="8610600" y="3314700"/>
          <a:ext cx="228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全額控除</a:t>
          </a:r>
        </a:p>
      </xdr:txBody>
    </xdr:sp>
    <xdr:clientData/>
  </xdr:twoCellAnchor>
  <xdr:twoCellAnchor>
    <xdr:from>
      <xdr:col>8</xdr:col>
      <xdr:colOff>419100</xdr:colOff>
      <xdr:row>11</xdr:row>
      <xdr:rowOff>47625</xdr:rowOff>
    </xdr:from>
    <xdr:to>
      <xdr:col>8</xdr:col>
      <xdr:colOff>638175</xdr:colOff>
      <xdr:row>11</xdr:row>
      <xdr:rowOff>619125</xdr:rowOff>
    </xdr:to>
    <xdr:sp>
      <xdr:nvSpPr>
        <xdr:cNvPr id="9" name="Rectangle 11"/>
        <xdr:cNvSpPr>
          <a:spLocks/>
        </xdr:cNvSpPr>
      </xdr:nvSpPr>
      <xdr:spPr>
        <a:xfrm>
          <a:off x="8905875" y="3333750"/>
          <a:ext cx="2190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のもの</a:t>
          </a:r>
        </a:p>
      </xdr:txBody>
    </xdr:sp>
    <xdr:clientData/>
  </xdr:twoCellAnchor>
  <xdr:twoCellAnchor>
    <xdr:from>
      <xdr:col>6</xdr:col>
      <xdr:colOff>161925</xdr:colOff>
      <xdr:row>10</xdr:row>
      <xdr:rowOff>457200</xdr:rowOff>
    </xdr:from>
    <xdr:to>
      <xdr:col>6</xdr:col>
      <xdr:colOff>1285875</xdr:colOff>
      <xdr:row>11</xdr:row>
      <xdr:rowOff>333375</xdr:rowOff>
    </xdr:to>
    <xdr:sp>
      <xdr:nvSpPr>
        <xdr:cNvPr id="10" name="Rectangle 12"/>
        <xdr:cNvSpPr>
          <a:spLocks/>
        </xdr:cNvSpPr>
      </xdr:nvSpPr>
      <xdr:spPr>
        <a:xfrm>
          <a:off x="6781800" y="3200400"/>
          <a:ext cx="1123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控　除  額</a:t>
          </a:r>
        </a:p>
      </xdr:txBody>
    </xdr:sp>
    <xdr:clientData/>
  </xdr:twoCellAnchor>
  <xdr:twoCellAnchor>
    <xdr:from>
      <xdr:col>0</xdr:col>
      <xdr:colOff>714375</xdr:colOff>
      <xdr:row>11</xdr:row>
      <xdr:rowOff>714375</xdr:rowOff>
    </xdr:from>
    <xdr:to>
      <xdr:col>0</xdr:col>
      <xdr:colOff>1333500</xdr:colOff>
      <xdr:row>11</xdr:row>
      <xdr:rowOff>933450</xdr:rowOff>
    </xdr:to>
    <xdr:sp>
      <xdr:nvSpPr>
        <xdr:cNvPr id="11" name="Rectangle 14"/>
        <xdr:cNvSpPr>
          <a:spLocks/>
        </xdr:cNvSpPr>
      </xdr:nvSpPr>
      <xdr:spPr>
        <a:xfrm>
          <a:off x="714375" y="4000500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（イ）</a:t>
          </a:r>
        </a:p>
      </xdr:txBody>
    </xdr:sp>
    <xdr:clientData/>
  </xdr:twoCellAnchor>
  <xdr:twoCellAnchor>
    <xdr:from>
      <xdr:col>5</xdr:col>
      <xdr:colOff>104775</xdr:colOff>
      <xdr:row>11</xdr:row>
      <xdr:rowOff>733425</xdr:rowOff>
    </xdr:from>
    <xdr:to>
      <xdr:col>5</xdr:col>
      <xdr:colOff>723900</xdr:colOff>
      <xdr:row>11</xdr:row>
      <xdr:rowOff>952500</xdr:rowOff>
    </xdr:to>
    <xdr:sp>
      <xdr:nvSpPr>
        <xdr:cNvPr id="12" name="Rectangle 15"/>
        <xdr:cNvSpPr>
          <a:spLocks/>
        </xdr:cNvSpPr>
      </xdr:nvSpPr>
      <xdr:spPr>
        <a:xfrm>
          <a:off x="5981700" y="4019550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（ロ）</a:t>
          </a:r>
        </a:p>
      </xdr:txBody>
    </xdr:sp>
    <xdr:clientData/>
  </xdr:twoCellAnchor>
  <xdr:twoCellAnchor>
    <xdr:from>
      <xdr:col>8</xdr:col>
      <xdr:colOff>209550</xdr:colOff>
      <xdr:row>11</xdr:row>
      <xdr:rowOff>733425</xdr:rowOff>
    </xdr:from>
    <xdr:to>
      <xdr:col>8</xdr:col>
      <xdr:colOff>695325</xdr:colOff>
      <xdr:row>12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8696325" y="4019550"/>
          <a:ext cx="485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（ハ)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7</xdr:row>
      <xdr:rowOff>114300</xdr:rowOff>
    </xdr:from>
    <xdr:to>
      <xdr:col>4</xdr:col>
      <xdr:colOff>552450</xdr:colOff>
      <xdr:row>7</xdr:row>
      <xdr:rowOff>666750</xdr:rowOff>
    </xdr:to>
    <xdr:sp>
      <xdr:nvSpPr>
        <xdr:cNvPr id="1" name="Rectangle 2"/>
        <xdr:cNvSpPr>
          <a:spLocks/>
        </xdr:cNvSpPr>
      </xdr:nvSpPr>
      <xdr:spPr>
        <a:xfrm>
          <a:off x="3095625" y="1428750"/>
          <a:ext cx="11239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計
④ ＋ ⑤</a:t>
          </a:r>
        </a:p>
      </xdr:txBody>
    </xdr:sp>
    <xdr:clientData/>
  </xdr:twoCellAnchor>
  <xdr:twoCellAnchor>
    <xdr:from>
      <xdr:col>5</xdr:col>
      <xdr:colOff>714375</xdr:colOff>
      <xdr:row>10</xdr:row>
      <xdr:rowOff>504825</xdr:rowOff>
    </xdr:from>
    <xdr:to>
      <xdr:col>5</xdr:col>
      <xdr:colOff>1257300</xdr:colOff>
      <xdr:row>10</xdr:row>
      <xdr:rowOff>723900</xdr:rowOff>
    </xdr:to>
    <xdr:sp>
      <xdr:nvSpPr>
        <xdr:cNvPr id="2" name="Rectangle 3"/>
        <xdr:cNvSpPr>
          <a:spLocks/>
        </xdr:cNvSpPr>
      </xdr:nvSpPr>
      <xdr:spPr>
        <a:xfrm>
          <a:off x="5743575" y="3438525"/>
          <a:ext cx="542925" cy="2190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（二)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8</xdr:row>
      <xdr:rowOff>466725</xdr:rowOff>
    </xdr:from>
    <xdr:to>
      <xdr:col>6</xdr:col>
      <xdr:colOff>1000125</xdr:colOff>
      <xdr:row>9</xdr:row>
      <xdr:rowOff>342900</xdr:rowOff>
    </xdr:to>
    <xdr:sp>
      <xdr:nvSpPr>
        <xdr:cNvPr id="1" name="Rectangle 5"/>
        <xdr:cNvSpPr>
          <a:spLocks/>
        </xdr:cNvSpPr>
      </xdr:nvSpPr>
      <xdr:spPr>
        <a:xfrm>
          <a:off x="6210300" y="2705100"/>
          <a:ext cx="8572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95250</xdr:rowOff>
    </xdr:from>
    <xdr:to>
      <xdr:col>6</xdr:col>
      <xdr:colOff>857250</xdr:colOff>
      <xdr:row>9</xdr:row>
      <xdr:rowOff>428625</xdr:rowOff>
    </xdr:to>
    <xdr:sp>
      <xdr:nvSpPr>
        <xdr:cNvPr id="2" name="Rectangle 10"/>
        <xdr:cNvSpPr>
          <a:spLocks/>
        </xdr:cNvSpPr>
      </xdr:nvSpPr>
      <xdr:spPr>
        <a:xfrm>
          <a:off x="6238875" y="2876550"/>
          <a:ext cx="685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金　額</a:t>
          </a:r>
        </a:p>
      </xdr:txBody>
    </xdr:sp>
    <xdr:clientData/>
  </xdr:twoCellAnchor>
  <xdr:twoCellAnchor>
    <xdr:from>
      <xdr:col>0</xdr:col>
      <xdr:colOff>114300</xdr:colOff>
      <xdr:row>8</xdr:row>
      <xdr:rowOff>381000</xdr:rowOff>
    </xdr:from>
    <xdr:to>
      <xdr:col>0</xdr:col>
      <xdr:colOff>1123950</xdr:colOff>
      <xdr:row>9</xdr:row>
      <xdr:rowOff>523875</xdr:rowOff>
    </xdr:to>
    <xdr:sp>
      <xdr:nvSpPr>
        <xdr:cNvPr id="3" name="Rectangle 14"/>
        <xdr:cNvSpPr>
          <a:spLocks/>
        </xdr:cNvSpPr>
      </xdr:nvSpPr>
      <xdr:spPr>
        <a:xfrm>
          <a:off x="114300" y="2619375"/>
          <a:ext cx="10096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価　　格
</a:t>
          </a:r>
          <a:r>
            <a:rPr lang="en-US" cap="none" sz="1200" b="0" i="0" u="none" baseline="0"/>
            <a:t>③－⑥－⑦</a:t>
          </a:r>
        </a:p>
      </xdr:txBody>
    </xdr:sp>
    <xdr:clientData/>
  </xdr:twoCellAnchor>
  <xdr:twoCellAnchor>
    <xdr:from>
      <xdr:col>1</xdr:col>
      <xdr:colOff>171450</xdr:colOff>
      <xdr:row>9</xdr:row>
      <xdr:rowOff>171450</xdr:rowOff>
    </xdr:from>
    <xdr:to>
      <xdr:col>1</xdr:col>
      <xdr:colOff>1123950</xdr:colOff>
      <xdr:row>9</xdr:row>
      <xdr:rowOff>476250</xdr:rowOff>
    </xdr:to>
    <xdr:sp>
      <xdr:nvSpPr>
        <xdr:cNvPr id="4" name="Rectangle 15"/>
        <xdr:cNvSpPr>
          <a:spLocks/>
        </xdr:cNvSpPr>
      </xdr:nvSpPr>
      <xdr:spPr>
        <a:xfrm>
          <a:off x="1390650" y="2952750"/>
          <a:ext cx="952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住宅部分</a:t>
          </a:r>
        </a:p>
      </xdr:txBody>
    </xdr:sp>
    <xdr:clientData/>
  </xdr:twoCellAnchor>
  <xdr:twoCellAnchor>
    <xdr:from>
      <xdr:col>2</xdr:col>
      <xdr:colOff>209550</xdr:colOff>
      <xdr:row>9</xdr:row>
      <xdr:rowOff>171450</xdr:rowOff>
    </xdr:from>
    <xdr:to>
      <xdr:col>2</xdr:col>
      <xdr:colOff>1114425</xdr:colOff>
      <xdr:row>9</xdr:row>
      <xdr:rowOff>714375</xdr:rowOff>
    </xdr:to>
    <xdr:sp>
      <xdr:nvSpPr>
        <xdr:cNvPr id="5" name="Rectangle 16"/>
        <xdr:cNvSpPr>
          <a:spLocks/>
        </xdr:cNvSpPr>
      </xdr:nvSpPr>
      <xdr:spPr>
        <a:xfrm>
          <a:off x="2647950" y="2952750"/>
          <a:ext cx="9048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住宅以外
の 部 分</a:t>
          </a:r>
        </a:p>
      </xdr:txBody>
    </xdr:sp>
    <xdr:clientData/>
  </xdr:twoCellAnchor>
  <xdr:twoCellAnchor>
    <xdr:from>
      <xdr:col>3</xdr:col>
      <xdr:colOff>504825</xdr:colOff>
      <xdr:row>5</xdr:row>
      <xdr:rowOff>114300</xdr:rowOff>
    </xdr:from>
    <xdr:to>
      <xdr:col>3</xdr:col>
      <xdr:colOff>876300</xdr:colOff>
      <xdr:row>9</xdr:row>
      <xdr:rowOff>828675</xdr:rowOff>
    </xdr:to>
    <xdr:sp>
      <xdr:nvSpPr>
        <xdr:cNvPr id="6" name="Rectangle 17"/>
        <xdr:cNvSpPr>
          <a:spLocks/>
        </xdr:cNvSpPr>
      </xdr:nvSpPr>
      <xdr:spPr>
        <a:xfrm>
          <a:off x="4162425" y="1066800"/>
          <a:ext cx="371475" cy="254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減免等される前の税額</a:t>
          </a:r>
        </a:p>
      </xdr:txBody>
    </xdr:sp>
    <xdr:clientData/>
  </xdr:twoCellAnchor>
  <xdr:twoCellAnchor>
    <xdr:from>
      <xdr:col>9</xdr:col>
      <xdr:colOff>142875</xdr:colOff>
      <xdr:row>9</xdr:row>
      <xdr:rowOff>95250</xdr:rowOff>
    </xdr:from>
    <xdr:to>
      <xdr:col>9</xdr:col>
      <xdr:colOff>923925</xdr:colOff>
      <xdr:row>9</xdr:row>
      <xdr:rowOff>514350</xdr:rowOff>
    </xdr:to>
    <xdr:sp>
      <xdr:nvSpPr>
        <xdr:cNvPr id="7" name="Rectangle 20"/>
        <xdr:cNvSpPr>
          <a:spLocks/>
        </xdr:cNvSpPr>
      </xdr:nvSpPr>
      <xdr:spPr>
        <a:xfrm>
          <a:off x="8220075" y="2876550"/>
          <a:ext cx="7810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金　額</a:t>
          </a:r>
        </a:p>
      </xdr:txBody>
    </xdr:sp>
    <xdr:clientData/>
  </xdr:twoCellAnchor>
  <xdr:twoCellAnchor>
    <xdr:from>
      <xdr:col>10</xdr:col>
      <xdr:colOff>76200</xdr:colOff>
      <xdr:row>7</xdr:row>
      <xdr:rowOff>28575</xdr:rowOff>
    </xdr:from>
    <xdr:to>
      <xdr:col>10</xdr:col>
      <xdr:colOff>1419225</xdr:colOff>
      <xdr:row>9</xdr:row>
      <xdr:rowOff>114300</xdr:rowOff>
    </xdr:to>
    <xdr:sp>
      <xdr:nvSpPr>
        <xdr:cNvPr id="8" name="Rectangle 21"/>
        <xdr:cNvSpPr>
          <a:spLocks/>
        </xdr:cNvSpPr>
      </xdr:nvSpPr>
      <xdr:spPr>
        <a:xfrm>
          <a:off x="9163050" y="2019300"/>
          <a:ext cx="13430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調　定　額 
　　　　　　⑨－⑩－⑪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57150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810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（３）土地に関する調</a:t>
          </a:r>
        </a:p>
      </xdr:txBody>
    </xdr:sp>
    <xdr:clientData/>
  </xdr:twoCellAnchor>
  <xdr:twoCellAnchor>
    <xdr:from>
      <xdr:col>0</xdr:col>
      <xdr:colOff>19050</xdr:colOff>
      <xdr:row>14</xdr:row>
      <xdr:rowOff>685800</xdr:rowOff>
    </xdr:from>
    <xdr:to>
      <xdr:col>0</xdr:col>
      <xdr:colOff>504825</xdr:colOff>
      <xdr:row>14</xdr:row>
      <xdr:rowOff>685800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81343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57150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76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（３）土地に関する調</a:t>
          </a:r>
        </a:p>
      </xdr:txBody>
    </xdr:sp>
    <xdr:clientData/>
  </xdr:twoCellAnchor>
  <xdr:twoCellAnchor>
    <xdr:from>
      <xdr:col>0</xdr:col>
      <xdr:colOff>0</xdr:colOff>
      <xdr:row>14</xdr:row>
      <xdr:rowOff>685800</xdr:rowOff>
    </xdr:from>
    <xdr:to>
      <xdr:col>0</xdr:col>
      <xdr:colOff>0</xdr:colOff>
      <xdr:row>14</xdr:row>
      <xdr:rowOff>685800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02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200025</xdr:colOff>
      <xdr:row>2</xdr:row>
      <xdr:rowOff>161925</xdr:rowOff>
    </xdr:from>
    <xdr:to>
      <xdr:col>31</xdr:col>
      <xdr:colOff>200025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48650" y="790575"/>
          <a:ext cx="400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16</xdr:row>
      <xdr:rowOff>295275</xdr:rowOff>
    </xdr:from>
    <xdr:to>
      <xdr:col>4</xdr:col>
      <xdr:colOff>142875</xdr:colOff>
      <xdr:row>17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5391150"/>
          <a:ext cx="952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（イ）法　人</a:t>
          </a:r>
        </a:p>
      </xdr:txBody>
    </xdr:sp>
    <xdr:clientData/>
  </xdr:twoCellAnchor>
  <xdr:twoCellAnchor>
    <xdr:from>
      <xdr:col>0</xdr:col>
      <xdr:colOff>142875</xdr:colOff>
      <xdr:row>28</xdr:row>
      <xdr:rowOff>295275</xdr:rowOff>
    </xdr:from>
    <xdr:to>
      <xdr:col>4</xdr:col>
      <xdr:colOff>142875</xdr:colOff>
      <xdr:row>29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9458325"/>
          <a:ext cx="952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28</xdr:row>
      <xdr:rowOff>295275</xdr:rowOff>
    </xdr:from>
    <xdr:to>
      <xdr:col>4</xdr:col>
      <xdr:colOff>142875</xdr:colOff>
      <xdr:row>29</xdr:row>
      <xdr:rowOff>9525</xdr:rowOff>
    </xdr:to>
    <xdr:sp>
      <xdr:nvSpPr>
        <xdr:cNvPr id="4" name="TextBox 36"/>
        <xdr:cNvSpPr txBox="1">
          <a:spLocks noChangeArrowheads="1"/>
        </xdr:cNvSpPr>
      </xdr:nvSpPr>
      <xdr:spPr>
        <a:xfrm>
          <a:off x="142875" y="9458325"/>
          <a:ext cx="952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（イ）法　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3347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（５）課税標準の特例の適用状況に関する調</a:t>
          </a:r>
        </a:p>
      </xdr:txBody>
    </xdr:sp>
    <xdr:clientData/>
  </xdr:twoCellAnchor>
  <xdr:twoCellAnchor>
    <xdr:from>
      <xdr:col>0</xdr:col>
      <xdr:colOff>28575</xdr:colOff>
      <xdr:row>15</xdr:row>
      <xdr:rowOff>342900</xdr:rowOff>
    </xdr:from>
    <xdr:to>
      <xdr:col>1</xdr:col>
      <xdr:colOff>304800</xdr:colOff>
      <xdr:row>15</xdr:row>
      <xdr:rowOff>342900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51530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0</xdr:col>
      <xdr:colOff>28575</xdr:colOff>
      <xdr:row>26</xdr:row>
      <xdr:rowOff>342900</xdr:rowOff>
    </xdr:from>
    <xdr:to>
      <xdr:col>1</xdr:col>
      <xdr:colOff>304800</xdr:colOff>
      <xdr:row>26</xdr:row>
      <xdr:rowOff>342900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" y="91725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60" zoomScaleNormal="75" workbookViewId="0" topLeftCell="A11">
      <selection activeCell="I32" sqref="I32"/>
    </sheetView>
  </sheetViews>
  <sheetFormatPr defaultColWidth="9.00390625" defaultRowHeight="13.5"/>
  <cols>
    <col min="1" max="2" width="5.625" style="12" customWidth="1"/>
    <col min="3" max="3" width="19.00390625" style="12" customWidth="1"/>
    <col min="4" max="8" width="17.875" style="12" customWidth="1"/>
    <col min="9" max="9" width="18.00390625" style="12" customWidth="1"/>
    <col min="10" max="10" width="9.375" style="12" bestFit="1" customWidth="1"/>
    <col min="11" max="11" width="11.125" style="12" bestFit="1" customWidth="1"/>
    <col min="12" max="12" width="9.00390625" style="12" customWidth="1"/>
    <col min="13" max="13" width="10.625" style="12" bestFit="1" customWidth="1"/>
    <col min="14" max="14" width="9.00390625" style="12" customWidth="1"/>
    <col min="15" max="15" width="9.75390625" style="12" bestFit="1" customWidth="1"/>
    <col min="16" max="16" width="12.125" style="12" bestFit="1" customWidth="1"/>
    <col min="17" max="17" width="9.00390625" style="12" customWidth="1"/>
    <col min="18" max="18" width="9.125" style="12" bestFit="1" customWidth="1"/>
    <col min="19" max="16384" width="9.00390625" style="12" customWidth="1"/>
  </cols>
  <sheetData>
    <row r="1" spans="1:9" ht="13.5">
      <c r="A1" s="187" t="s">
        <v>218</v>
      </c>
      <c r="B1" s="187"/>
      <c r="C1" s="187"/>
      <c r="D1" s="187"/>
      <c r="E1" s="187"/>
      <c r="F1" s="187"/>
      <c r="G1" s="187"/>
      <c r="H1" s="187"/>
      <c r="I1" s="187"/>
    </row>
    <row r="2" spans="1:9" ht="18.75" customHeight="1">
      <c r="A2" s="187"/>
      <c r="B2" s="187"/>
      <c r="C2" s="187"/>
      <c r="D2" s="187"/>
      <c r="E2" s="187"/>
      <c r="F2" s="187"/>
      <c r="G2" s="187"/>
      <c r="H2" s="187"/>
      <c r="I2" s="187"/>
    </row>
    <row r="3" spans="1:9" ht="13.5" customHeight="1">
      <c r="A3" s="97"/>
      <c r="B3" s="97"/>
      <c r="C3" s="97"/>
      <c r="D3" s="97"/>
      <c r="E3" s="97"/>
      <c r="F3" s="97"/>
      <c r="G3" s="97"/>
      <c r="H3" s="97"/>
      <c r="I3" s="97"/>
    </row>
    <row r="4" spans="1:9" ht="13.5" customHeight="1">
      <c r="A4" s="97"/>
      <c r="B4" s="97"/>
      <c r="C4" s="97"/>
      <c r="D4" s="97"/>
      <c r="E4" s="97"/>
      <c r="F4" s="97"/>
      <c r="G4" s="97"/>
      <c r="H4" s="97"/>
      <c r="I4" s="97"/>
    </row>
    <row r="5" spans="1:9" ht="13.5" customHeight="1">
      <c r="A5" s="97"/>
      <c r="B5" s="97"/>
      <c r="C5" s="97"/>
      <c r="D5" s="97"/>
      <c r="E5" s="97"/>
      <c r="F5" s="97"/>
      <c r="G5" s="97"/>
      <c r="H5" s="97"/>
      <c r="I5" s="97"/>
    </row>
    <row r="6" spans="1:9" ht="14.25" customHeight="1">
      <c r="A6" s="98"/>
      <c r="B6" s="98"/>
      <c r="C6" s="98"/>
      <c r="D6" s="98"/>
      <c r="E6" s="98"/>
      <c r="F6" s="98"/>
      <c r="G6" s="98"/>
      <c r="H6" s="98"/>
      <c r="I6" s="98"/>
    </row>
    <row r="7" spans="1:9" ht="15" customHeight="1">
      <c r="A7" s="188" t="s">
        <v>131</v>
      </c>
      <c r="B7" s="188"/>
      <c r="C7" s="188"/>
      <c r="D7" s="188"/>
      <c r="E7" s="45"/>
      <c r="F7" s="45"/>
      <c r="G7" s="45"/>
      <c r="H7" s="45"/>
      <c r="I7" s="45"/>
    </row>
    <row r="8" spans="1:9" ht="12.75" customHeight="1" thickBot="1">
      <c r="A8" s="176"/>
      <c r="B8" s="176"/>
      <c r="C8" s="176"/>
      <c r="D8" s="176"/>
      <c r="E8" s="45"/>
      <c r="F8" s="45"/>
      <c r="G8" s="45"/>
      <c r="H8" s="45"/>
      <c r="I8" s="45"/>
    </row>
    <row r="9" spans="1:9" ht="18.75" customHeight="1">
      <c r="A9" s="196" t="s">
        <v>34</v>
      </c>
      <c r="B9" s="197"/>
      <c r="C9" s="189"/>
      <c r="D9" s="205" t="s">
        <v>137</v>
      </c>
      <c r="E9" s="206"/>
      <c r="F9" s="204"/>
      <c r="G9" s="199" t="s">
        <v>132</v>
      </c>
      <c r="H9" s="200"/>
      <c r="I9" s="201"/>
    </row>
    <row r="10" spans="1:9" ht="75.75" customHeight="1">
      <c r="A10" s="190"/>
      <c r="B10" s="191"/>
      <c r="C10" s="192"/>
      <c r="D10" s="203"/>
      <c r="E10" s="202"/>
      <c r="F10" s="198"/>
      <c r="G10" s="193"/>
      <c r="H10" s="194"/>
      <c r="I10" s="195"/>
    </row>
    <row r="11" spans="1:9" ht="19.5" customHeight="1">
      <c r="A11" s="190"/>
      <c r="B11" s="191"/>
      <c r="C11" s="192"/>
      <c r="D11" s="47"/>
      <c r="E11" s="48"/>
      <c r="F11" s="49" t="s">
        <v>64</v>
      </c>
      <c r="G11" s="99"/>
      <c r="H11" s="100"/>
      <c r="I11" s="101" t="s">
        <v>65</v>
      </c>
    </row>
    <row r="12" spans="1:9" ht="42" customHeight="1">
      <c r="A12" s="190"/>
      <c r="B12" s="191"/>
      <c r="C12" s="192"/>
      <c r="D12" s="50" t="s">
        <v>133</v>
      </c>
      <c r="E12" s="50" t="s">
        <v>35</v>
      </c>
      <c r="F12" s="50" t="s">
        <v>36</v>
      </c>
      <c r="G12" s="50" t="s">
        <v>67</v>
      </c>
      <c r="H12" s="50" t="s">
        <v>35</v>
      </c>
      <c r="I12" s="50" t="s">
        <v>36</v>
      </c>
    </row>
    <row r="13" spans="1:9" ht="60" customHeight="1">
      <c r="A13" s="184"/>
      <c r="B13" s="185"/>
      <c r="C13" s="186"/>
      <c r="D13" s="72"/>
      <c r="E13" s="54" t="s">
        <v>136</v>
      </c>
      <c r="F13" s="54" t="s">
        <v>44</v>
      </c>
      <c r="G13" s="72"/>
      <c r="H13" s="54" t="s">
        <v>138</v>
      </c>
      <c r="I13" s="54" t="s">
        <v>44</v>
      </c>
    </row>
    <row r="14" spans="1:9" ht="51" customHeight="1">
      <c r="A14" s="177" t="s">
        <v>191</v>
      </c>
      <c r="B14" s="180" t="s">
        <v>193</v>
      </c>
      <c r="C14" s="78" t="s">
        <v>5</v>
      </c>
      <c r="D14" s="58">
        <v>2</v>
      </c>
      <c r="E14" s="58">
        <v>17</v>
      </c>
      <c r="F14" s="58">
        <v>348</v>
      </c>
      <c r="G14" s="58">
        <v>19</v>
      </c>
      <c r="H14" s="58">
        <v>1166</v>
      </c>
      <c r="I14" s="58">
        <v>83525</v>
      </c>
    </row>
    <row r="15" spans="1:9" ht="51" customHeight="1">
      <c r="A15" s="178"/>
      <c r="B15" s="181"/>
      <c r="C15" s="78" t="s">
        <v>6</v>
      </c>
      <c r="D15" s="58">
        <v>0</v>
      </c>
      <c r="E15" s="58">
        <v>0</v>
      </c>
      <c r="F15" s="58">
        <v>0</v>
      </c>
      <c r="G15" s="102"/>
      <c r="H15" s="102"/>
      <c r="I15" s="102"/>
    </row>
    <row r="16" spans="1:9" ht="51" customHeight="1">
      <c r="A16" s="178"/>
      <c r="B16" s="181"/>
      <c r="C16" s="78" t="s">
        <v>7</v>
      </c>
      <c r="D16" s="58">
        <v>1</v>
      </c>
      <c r="E16" s="58">
        <v>3</v>
      </c>
      <c r="F16" s="58">
        <v>57</v>
      </c>
      <c r="G16" s="102"/>
      <c r="H16" s="102"/>
      <c r="I16" s="102"/>
    </row>
    <row r="17" spans="1:9" ht="51" customHeight="1">
      <c r="A17" s="178"/>
      <c r="B17" s="182"/>
      <c r="C17" s="116" t="s">
        <v>68</v>
      </c>
      <c r="D17" s="117">
        <f aca="true" t="shared" si="0" ref="D17:I17">SUM(D14:D16)</f>
        <v>3</v>
      </c>
      <c r="E17" s="117">
        <f t="shared" si="0"/>
        <v>20</v>
      </c>
      <c r="F17" s="117">
        <f t="shared" si="0"/>
        <v>405</v>
      </c>
      <c r="G17" s="117">
        <f t="shared" si="0"/>
        <v>19</v>
      </c>
      <c r="H17" s="117">
        <f t="shared" si="0"/>
        <v>1166</v>
      </c>
      <c r="I17" s="117">
        <f t="shared" si="0"/>
        <v>83525</v>
      </c>
    </row>
    <row r="18" spans="1:9" ht="51" customHeight="1">
      <c r="A18" s="178"/>
      <c r="B18" s="180" t="s">
        <v>194</v>
      </c>
      <c r="C18" s="78" t="s">
        <v>5</v>
      </c>
      <c r="D18" s="58">
        <v>95</v>
      </c>
      <c r="E18" s="58">
        <v>8563</v>
      </c>
      <c r="F18" s="58">
        <v>7916</v>
      </c>
      <c r="G18" s="58">
        <v>1213</v>
      </c>
      <c r="H18" s="58">
        <v>137365</v>
      </c>
      <c r="I18" s="58">
        <v>3942887</v>
      </c>
    </row>
    <row r="19" spans="1:9" ht="51" customHeight="1">
      <c r="A19" s="178"/>
      <c r="B19" s="183"/>
      <c r="C19" s="78" t="s">
        <v>6</v>
      </c>
      <c r="D19" s="58">
        <v>1</v>
      </c>
      <c r="E19" s="58">
        <v>100</v>
      </c>
      <c r="F19" s="58">
        <v>68</v>
      </c>
      <c r="G19" s="102"/>
      <c r="H19" s="102"/>
      <c r="I19" s="102"/>
    </row>
    <row r="20" spans="1:9" ht="51" customHeight="1">
      <c r="A20" s="178"/>
      <c r="B20" s="183"/>
      <c r="C20" s="39" t="s">
        <v>7</v>
      </c>
      <c r="D20" s="61">
        <v>1</v>
      </c>
      <c r="E20" s="61">
        <v>33</v>
      </c>
      <c r="F20" s="61">
        <v>50</v>
      </c>
      <c r="G20" s="103"/>
      <c r="H20" s="103"/>
      <c r="I20" s="103"/>
    </row>
    <row r="21" spans="1:9" ht="51" customHeight="1">
      <c r="A21" s="178"/>
      <c r="B21" s="183"/>
      <c r="C21" s="116" t="s">
        <v>68</v>
      </c>
      <c r="D21" s="117">
        <f aca="true" t="shared" si="1" ref="D21:I21">SUM(D18:D20)</f>
        <v>97</v>
      </c>
      <c r="E21" s="117">
        <f t="shared" si="1"/>
        <v>8696</v>
      </c>
      <c r="F21" s="117">
        <f t="shared" si="1"/>
        <v>8034</v>
      </c>
      <c r="G21" s="117">
        <f t="shared" si="1"/>
        <v>1213</v>
      </c>
      <c r="H21" s="118">
        <f t="shared" si="1"/>
        <v>137365</v>
      </c>
      <c r="I21" s="118">
        <f t="shared" si="1"/>
        <v>3942887</v>
      </c>
    </row>
    <row r="22" spans="1:9" ht="51" customHeight="1">
      <c r="A22" s="179"/>
      <c r="B22" s="175" t="s">
        <v>8</v>
      </c>
      <c r="C22" s="207"/>
      <c r="D22" s="119">
        <f aca="true" t="shared" si="2" ref="D22:I22">D17+D21</f>
        <v>100</v>
      </c>
      <c r="E22" s="119">
        <f t="shared" si="2"/>
        <v>8716</v>
      </c>
      <c r="F22" s="119">
        <f t="shared" si="2"/>
        <v>8439</v>
      </c>
      <c r="G22" s="119">
        <f t="shared" si="2"/>
        <v>1232</v>
      </c>
      <c r="H22" s="119">
        <f t="shared" si="2"/>
        <v>138531</v>
      </c>
      <c r="I22" s="119">
        <f t="shared" si="2"/>
        <v>4026412</v>
      </c>
    </row>
    <row r="23" spans="1:9" ht="51" customHeight="1">
      <c r="A23" s="211" t="s">
        <v>192</v>
      </c>
      <c r="B23" s="180" t="s">
        <v>195</v>
      </c>
      <c r="C23" s="79" t="s">
        <v>5</v>
      </c>
      <c r="D23" s="63">
        <v>0</v>
      </c>
      <c r="E23" s="58">
        <v>0</v>
      </c>
      <c r="F23" s="58">
        <v>0</v>
      </c>
      <c r="G23" s="58">
        <v>7</v>
      </c>
      <c r="H23" s="58">
        <v>227</v>
      </c>
      <c r="I23" s="58">
        <v>5312</v>
      </c>
    </row>
    <row r="24" spans="1:9" ht="51" customHeight="1">
      <c r="A24" s="212"/>
      <c r="B24" s="181"/>
      <c r="C24" s="78" t="s">
        <v>6</v>
      </c>
      <c r="D24" s="58">
        <v>0</v>
      </c>
      <c r="E24" s="58">
        <v>0</v>
      </c>
      <c r="F24" s="58">
        <v>0</v>
      </c>
      <c r="G24" s="102"/>
      <c r="H24" s="102"/>
      <c r="I24" s="102"/>
    </row>
    <row r="25" spans="1:9" ht="51" customHeight="1">
      <c r="A25" s="212"/>
      <c r="B25" s="181"/>
      <c r="C25" s="79" t="s">
        <v>7</v>
      </c>
      <c r="D25" s="58">
        <v>0</v>
      </c>
      <c r="E25" s="58">
        <v>0</v>
      </c>
      <c r="F25" s="63">
        <v>0</v>
      </c>
      <c r="G25" s="102"/>
      <c r="H25" s="104"/>
      <c r="I25" s="102"/>
    </row>
    <row r="26" spans="1:9" ht="51" customHeight="1">
      <c r="A26" s="212"/>
      <c r="B26" s="182"/>
      <c r="C26" s="116" t="s">
        <v>68</v>
      </c>
      <c r="D26" s="118">
        <f aca="true" t="shared" si="3" ref="D26:I26">SUM(D23:D25)</f>
        <v>0</v>
      </c>
      <c r="E26" s="118">
        <f t="shared" si="3"/>
        <v>0</v>
      </c>
      <c r="F26" s="117">
        <f t="shared" si="3"/>
        <v>0</v>
      </c>
      <c r="G26" s="118">
        <f t="shared" si="3"/>
        <v>7</v>
      </c>
      <c r="H26" s="117">
        <f t="shared" si="3"/>
        <v>227</v>
      </c>
      <c r="I26" s="118">
        <f t="shared" si="3"/>
        <v>5312</v>
      </c>
    </row>
    <row r="27" spans="1:9" ht="51" customHeight="1">
      <c r="A27" s="212"/>
      <c r="B27" s="180" t="s">
        <v>196</v>
      </c>
      <c r="C27" s="78" t="s">
        <v>5</v>
      </c>
      <c r="D27" s="63">
        <v>5</v>
      </c>
      <c r="E27" s="63">
        <v>165</v>
      </c>
      <c r="F27" s="63">
        <v>434</v>
      </c>
      <c r="G27" s="63">
        <v>1233</v>
      </c>
      <c r="H27" s="58">
        <v>113965</v>
      </c>
      <c r="I27" s="58">
        <v>6092736</v>
      </c>
    </row>
    <row r="28" spans="1:9" ht="51" customHeight="1">
      <c r="A28" s="212"/>
      <c r="B28" s="183"/>
      <c r="C28" s="78" t="s">
        <v>6</v>
      </c>
      <c r="D28" s="63">
        <v>0</v>
      </c>
      <c r="E28" s="58">
        <v>0</v>
      </c>
      <c r="F28" s="63">
        <v>0</v>
      </c>
      <c r="G28" s="102"/>
      <c r="H28" s="102"/>
      <c r="I28" s="102"/>
    </row>
    <row r="29" spans="1:9" ht="51" customHeight="1">
      <c r="A29" s="212"/>
      <c r="B29" s="183"/>
      <c r="C29" s="79" t="s">
        <v>7</v>
      </c>
      <c r="D29" s="58">
        <v>2</v>
      </c>
      <c r="E29" s="58">
        <v>208</v>
      </c>
      <c r="F29" s="58">
        <v>89</v>
      </c>
      <c r="G29" s="104"/>
      <c r="H29" s="104"/>
      <c r="I29" s="102"/>
    </row>
    <row r="30" spans="1:9" ht="51" customHeight="1">
      <c r="A30" s="212"/>
      <c r="B30" s="214"/>
      <c r="C30" s="129" t="s">
        <v>197</v>
      </c>
      <c r="D30" s="60">
        <f aca="true" t="shared" si="4" ref="D30:I30">SUM(D27:D29)</f>
        <v>7</v>
      </c>
      <c r="E30" s="64">
        <f t="shared" si="4"/>
        <v>373</v>
      </c>
      <c r="F30" s="64">
        <f t="shared" si="4"/>
        <v>523</v>
      </c>
      <c r="G30" s="60">
        <f t="shared" si="4"/>
        <v>1233</v>
      </c>
      <c r="H30" s="60">
        <f t="shared" si="4"/>
        <v>113965</v>
      </c>
      <c r="I30" s="60">
        <f t="shared" si="4"/>
        <v>6092736</v>
      </c>
    </row>
    <row r="31" spans="1:9" ht="51" customHeight="1">
      <c r="A31" s="213"/>
      <c r="B31" s="175" t="s">
        <v>186</v>
      </c>
      <c r="C31" s="207"/>
      <c r="D31" s="118">
        <f aca="true" t="shared" si="5" ref="D31:I31">D26+D30</f>
        <v>7</v>
      </c>
      <c r="E31" s="118">
        <f t="shared" si="5"/>
        <v>373</v>
      </c>
      <c r="F31" s="118">
        <f t="shared" si="5"/>
        <v>523</v>
      </c>
      <c r="G31" s="118">
        <f t="shared" si="5"/>
        <v>1240</v>
      </c>
      <c r="H31" s="118">
        <f t="shared" si="5"/>
        <v>114192</v>
      </c>
      <c r="I31" s="118">
        <f t="shared" si="5"/>
        <v>6098048</v>
      </c>
    </row>
    <row r="32" spans="1:9" ht="57" customHeight="1" thickBot="1">
      <c r="A32" s="208" t="s">
        <v>69</v>
      </c>
      <c r="B32" s="209"/>
      <c r="C32" s="210"/>
      <c r="D32" s="120">
        <f aca="true" t="shared" si="6" ref="D32:I32">D22+D31</f>
        <v>107</v>
      </c>
      <c r="E32" s="120">
        <f t="shared" si="6"/>
        <v>9089</v>
      </c>
      <c r="F32" s="120">
        <f t="shared" si="6"/>
        <v>8962</v>
      </c>
      <c r="G32" s="120">
        <f t="shared" si="6"/>
        <v>2472</v>
      </c>
      <c r="H32" s="120">
        <f t="shared" si="6"/>
        <v>252723</v>
      </c>
      <c r="I32" s="120">
        <f t="shared" si="6"/>
        <v>10124460</v>
      </c>
    </row>
  </sheetData>
  <mergeCells count="14">
    <mergeCell ref="A32:C32"/>
    <mergeCell ref="A23:A31"/>
    <mergeCell ref="B23:B26"/>
    <mergeCell ref="B27:B30"/>
    <mergeCell ref="B31:C31"/>
    <mergeCell ref="A14:A22"/>
    <mergeCell ref="B14:B17"/>
    <mergeCell ref="B18:B21"/>
    <mergeCell ref="B22:C22"/>
    <mergeCell ref="D9:F10"/>
    <mergeCell ref="G9:I10"/>
    <mergeCell ref="A9:C13"/>
    <mergeCell ref="A1:I2"/>
    <mergeCell ref="A7:D8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Y38"/>
  <sheetViews>
    <sheetView workbookViewId="0" topLeftCell="A1">
      <selection activeCell="B2" sqref="B2"/>
    </sheetView>
  </sheetViews>
  <sheetFormatPr defaultColWidth="9.00390625" defaultRowHeight="13.5"/>
  <cols>
    <col min="1" max="2" width="3.50390625" style="0" customWidth="1"/>
    <col min="3" max="4" width="3.875" style="0" customWidth="1"/>
    <col min="5" max="5" width="5.625" style="0" customWidth="1"/>
    <col min="6" max="7" width="3.50390625" style="0" customWidth="1"/>
    <col min="8" max="9" width="3.875" style="0" customWidth="1"/>
    <col min="10" max="10" width="5.625" style="0" customWidth="1"/>
    <col min="11" max="12" width="3.50390625" style="0" customWidth="1"/>
    <col min="13" max="14" width="3.875" style="0" customWidth="1"/>
    <col min="15" max="15" width="5.625" style="0" customWidth="1"/>
    <col min="16" max="19" width="3.875" style="0" customWidth="1"/>
    <col min="20" max="20" width="6.375" style="0" customWidth="1"/>
    <col min="21" max="24" width="3.875" style="0" customWidth="1"/>
    <col min="25" max="25" width="5.625" style="0" customWidth="1"/>
    <col min="26" max="16384" width="2.625" style="0" customWidth="1"/>
  </cols>
  <sheetData>
    <row r="1" ht="34.5" customHeight="1"/>
    <row r="3" ht="18" customHeight="1"/>
    <row r="4" ht="15" customHeight="1"/>
    <row r="5" ht="23.25" customHeight="1" thickBot="1"/>
    <row r="6" spans="1:25" ht="28.5" customHeight="1">
      <c r="A6" s="473" t="s">
        <v>225</v>
      </c>
      <c r="B6" s="473"/>
      <c r="C6" s="473"/>
      <c r="D6" s="473"/>
      <c r="E6" s="474"/>
      <c r="F6" s="475" t="s">
        <v>26</v>
      </c>
      <c r="G6" s="475"/>
      <c r="H6" s="475"/>
      <c r="I6" s="475"/>
      <c r="J6" s="474"/>
      <c r="K6" s="475" t="s">
        <v>27</v>
      </c>
      <c r="L6" s="475"/>
      <c r="M6" s="475"/>
      <c r="N6" s="475"/>
      <c r="O6" s="474"/>
      <c r="P6" s="476" t="s">
        <v>28</v>
      </c>
      <c r="Q6" s="476"/>
      <c r="R6" s="476"/>
      <c r="S6" s="476"/>
      <c r="T6" s="477"/>
      <c r="U6" s="484" t="s">
        <v>29</v>
      </c>
      <c r="V6" s="484"/>
      <c r="W6" s="484"/>
      <c r="X6" s="484"/>
      <c r="Y6" s="485"/>
    </row>
    <row r="7" spans="1:25" ht="28.5" customHeight="1">
      <c r="A7" s="483" t="s">
        <v>30</v>
      </c>
      <c r="B7" s="483"/>
      <c r="C7" s="482" t="s">
        <v>116</v>
      </c>
      <c r="D7" s="482"/>
      <c r="E7" s="482"/>
      <c r="F7" s="483" t="s">
        <v>30</v>
      </c>
      <c r="G7" s="483"/>
      <c r="H7" s="482" t="s">
        <v>20</v>
      </c>
      <c r="I7" s="482"/>
      <c r="J7" s="482"/>
      <c r="K7" s="483" t="s">
        <v>30</v>
      </c>
      <c r="L7" s="483"/>
      <c r="M7" s="482" t="s">
        <v>20</v>
      </c>
      <c r="N7" s="482"/>
      <c r="O7" s="482"/>
      <c r="P7" s="483" t="s">
        <v>30</v>
      </c>
      <c r="Q7" s="483"/>
      <c r="R7" s="482" t="s">
        <v>20</v>
      </c>
      <c r="S7" s="482"/>
      <c r="T7" s="482"/>
      <c r="U7" s="481" t="s">
        <v>30</v>
      </c>
      <c r="V7" s="481"/>
      <c r="W7" s="479" t="s">
        <v>20</v>
      </c>
      <c r="X7" s="479"/>
      <c r="Y7" s="480"/>
    </row>
    <row r="8" spans="1:25" ht="33" customHeight="1">
      <c r="A8" s="434">
        <v>3382</v>
      </c>
      <c r="B8" s="434"/>
      <c r="C8" s="434">
        <v>10859411</v>
      </c>
      <c r="D8" s="434"/>
      <c r="E8" s="434"/>
      <c r="F8" s="434">
        <v>1568</v>
      </c>
      <c r="G8" s="434"/>
      <c r="H8" s="434">
        <v>11445406</v>
      </c>
      <c r="I8" s="434"/>
      <c r="J8" s="434"/>
      <c r="K8" s="434">
        <v>239</v>
      </c>
      <c r="L8" s="434"/>
      <c r="M8" s="434">
        <v>2989060</v>
      </c>
      <c r="N8" s="434"/>
      <c r="O8" s="434"/>
      <c r="P8" s="434">
        <v>33</v>
      </c>
      <c r="Q8" s="434"/>
      <c r="R8" s="434">
        <v>893742</v>
      </c>
      <c r="S8" s="434"/>
      <c r="T8" s="434"/>
      <c r="U8" s="486">
        <f>SUM(A8+F8+K8+P8)+SUM('P84（確認済）'!E8:F8)+SUM('P84（確認済）'!J8:K8)+SUM('P84（確認済）'!O8:P8)+SUM('P84（確認済）'!T8:U8)+SUM('P84（確認済）'!Y8:Z8)</f>
        <v>7973</v>
      </c>
      <c r="V8" s="486"/>
      <c r="W8" s="486">
        <f>SUM(C8+H8+M8+R8)+SUM('P84（確認済）'!G8:I8)+SUM('P84（確認済）'!L8:N8)+SUM('P84（確認済）'!Q8:S8)+SUM('P84（確認済）'!V8:X8)+SUM('P84（確認済）'!AA8:AC8)</f>
        <v>29196972</v>
      </c>
      <c r="X8" s="486"/>
      <c r="Y8" s="487"/>
    </row>
    <row r="9" spans="1:25" ht="33" customHeight="1">
      <c r="A9" s="420">
        <v>519</v>
      </c>
      <c r="B9" s="420"/>
      <c r="C9" s="420">
        <v>1925098</v>
      </c>
      <c r="D9" s="420"/>
      <c r="E9" s="420"/>
      <c r="F9" s="420">
        <v>282</v>
      </c>
      <c r="G9" s="420"/>
      <c r="H9" s="420">
        <v>2058404</v>
      </c>
      <c r="I9" s="420"/>
      <c r="J9" s="420"/>
      <c r="K9" s="420">
        <v>134</v>
      </c>
      <c r="L9" s="420"/>
      <c r="M9" s="420">
        <v>1780346</v>
      </c>
      <c r="N9" s="420"/>
      <c r="O9" s="420"/>
      <c r="P9" s="420">
        <v>43</v>
      </c>
      <c r="Q9" s="420"/>
      <c r="R9" s="420">
        <v>1516309</v>
      </c>
      <c r="S9" s="420"/>
      <c r="T9" s="420"/>
      <c r="U9" s="486">
        <f>SUM(A9+F9+K9+P9)+SUM('P84（確認済）'!E9:F9)+SUM('P84（確認済）'!J9:K9)+SUM('P84（確認済）'!O9:P9)+SUM('P84（確認済）'!T9:U9)+SUM('P84（確認済）'!Y9:Z9)</f>
        <v>1884</v>
      </c>
      <c r="V9" s="486"/>
      <c r="W9" s="486">
        <f>SUM(C9+H9+M9+R9)+SUM('P84（確認済）'!G9:I9)+SUM('P84（確認済）'!L9:N9)+SUM('P84（確認済）'!Q9:S9)+SUM('P84（確認済）'!V9:X9)+SUM('P84（確認済）'!AA9:AC9)</f>
        <v>8080199</v>
      </c>
      <c r="X9" s="486"/>
      <c r="Y9" s="487"/>
    </row>
    <row r="10" spans="1:25" ht="33" customHeight="1">
      <c r="A10" s="434">
        <v>2</v>
      </c>
      <c r="B10" s="434"/>
      <c r="C10" s="434">
        <v>6765</v>
      </c>
      <c r="D10" s="434"/>
      <c r="E10" s="434"/>
      <c r="F10" s="434">
        <v>2</v>
      </c>
      <c r="G10" s="434"/>
      <c r="H10" s="434">
        <v>12145</v>
      </c>
      <c r="I10" s="434"/>
      <c r="J10" s="434"/>
      <c r="K10" s="434">
        <v>0</v>
      </c>
      <c r="L10" s="434"/>
      <c r="M10" s="434">
        <v>0</v>
      </c>
      <c r="N10" s="434"/>
      <c r="O10" s="434"/>
      <c r="P10" s="434">
        <v>0</v>
      </c>
      <c r="Q10" s="434"/>
      <c r="R10" s="434">
        <v>0</v>
      </c>
      <c r="S10" s="434"/>
      <c r="T10" s="434"/>
      <c r="U10" s="486">
        <f>SUM(A10+F10+K10+P10)+SUM('P84（確認済）'!E10:F10)+SUM('P84（確認済）'!J10:K10)+SUM('P84（確認済）'!O10:P10)+SUM('P84（確認済）'!T10:U10)+SUM('P84（確認済）'!Y10:Z10)</f>
        <v>501</v>
      </c>
      <c r="V10" s="486"/>
      <c r="W10" s="486">
        <f>SUM(C10+H10+M10+R10)+SUM('P84（確認済）'!G10:I10)+SUM('P84（確認済）'!L10:N10)+SUM('P84（確認済）'!Q10:S10)+SUM('P84（確認済）'!V10:X10)+SUM('P84（確認済）'!AA10:AC10)</f>
        <v>102150</v>
      </c>
      <c r="X10" s="486"/>
      <c r="Y10" s="487"/>
    </row>
    <row r="11" spans="1:25" ht="33" customHeight="1">
      <c r="A11" s="420">
        <v>8</v>
      </c>
      <c r="B11" s="420"/>
      <c r="C11" s="420">
        <v>39133</v>
      </c>
      <c r="D11" s="420"/>
      <c r="E11" s="420"/>
      <c r="F11" s="420">
        <v>4</v>
      </c>
      <c r="G11" s="420"/>
      <c r="H11" s="420">
        <v>39102</v>
      </c>
      <c r="I11" s="420"/>
      <c r="J11" s="420"/>
      <c r="K11" s="420">
        <v>1</v>
      </c>
      <c r="L11" s="420"/>
      <c r="M11" s="434">
        <v>19167</v>
      </c>
      <c r="N11" s="434"/>
      <c r="O11" s="434"/>
      <c r="P11" s="434">
        <v>0</v>
      </c>
      <c r="Q11" s="434"/>
      <c r="R11" s="434">
        <v>0</v>
      </c>
      <c r="S11" s="434"/>
      <c r="T11" s="434"/>
      <c r="U11" s="486">
        <f>SUM(A11+F11+K11+P11)+SUM('P84（確認済）'!E11:F11)+SUM('P84（確認済）'!J11:K11)+SUM('P84（確認済）'!O11:P11)+SUM('P84（確認済）'!T11:U11)+SUM('P84（確認済）'!Y11:Z11)</f>
        <v>347</v>
      </c>
      <c r="V11" s="486"/>
      <c r="W11" s="486">
        <f>SUM(C11+H11+M11+R11)+SUM('P84（確認済）'!G11:I11)+SUM('P84（確認済）'!L11:N11)+SUM('P84（確認済）'!Q11:S11)+SUM('P84（確認済）'!V11:X11)+SUM('P84（確認済）'!AA11:AC11)</f>
        <v>234447</v>
      </c>
      <c r="X11" s="486"/>
      <c r="Y11" s="487"/>
    </row>
    <row r="12" spans="1:25" ht="33" customHeight="1">
      <c r="A12" s="434">
        <v>12</v>
      </c>
      <c r="B12" s="434"/>
      <c r="C12" s="434">
        <v>55294</v>
      </c>
      <c r="D12" s="434"/>
      <c r="E12" s="434"/>
      <c r="F12" s="434">
        <v>8</v>
      </c>
      <c r="G12" s="434"/>
      <c r="H12" s="434">
        <v>73807</v>
      </c>
      <c r="I12" s="434"/>
      <c r="J12" s="434"/>
      <c r="K12" s="434">
        <v>5</v>
      </c>
      <c r="L12" s="434"/>
      <c r="M12" s="434">
        <v>62330</v>
      </c>
      <c r="N12" s="434"/>
      <c r="O12" s="434"/>
      <c r="P12" s="434">
        <v>0</v>
      </c>
      <c r="Q12" s="434"/>
      <c r="R12" s="434">
        <v>0</v>
      </c>
      <c r="S12" s="434"/>
      <c r="T12" s="434"/>
      <c r="U12" s="486">
        <f>SUM(A12+F12+K12+P12)+SUM('P84（確認済）'!E12:F12)+SUM('P84（確認済）'!J12:K12)+SUM('P84（確認済）'!O12:P12)+SUM('P84（確認済）'!T12:U12)+SUM('P84（確認済）'!Y12:Z12)</f>
        <v>95</v>
      </c>
      <c r="V12" s="486"/>
      <c r="W12" s="486">
        <f>SUM(C12+H12+M12+R12)+SUM('P84（確認済）'!G12:I12)+SUM('P84（確認済）'!L12:N12)+SUM('P84（確認済）'!Q12:S12)+SUM('P84（確認済）'!V12:X12)+SUM('P84（確認済）'!AA12:AC12)</f>
        <v>214769</v>
      </c>
      <c r="X12" s="486"/>
      <c r="Y12" s="487"/>
    </row>
    <row r="13" spans="1:25" ht="33" customHeight="1" thickBot="1">
      <c r="A13" s="416">
        <f>SUM(A8:B12)</f>
        <v>3923</v>
      </c>
      <c r="B13" s="416"/>
      <c r="C13" s="416">
        <f>SUM(C8:E12)</f>
        <v>12885701</v>
      </c>
      <c r="D13" s="416"/>
      <c r="E13" s="416"/>
      <c r="F13" s="416">
        <f>SUM(F8:G12)</f>
        <v>1864</v>
      </c>
      <c r="G13" s="416"/>
      <c r="H13" s="416">
        <f>SUM(H8:J12)</f>
        <v>13628864</v>
      </c>
      <c r="I13" s="416"/>
      <c r="J13" s="416"/>
      <c r="K13" s="416">
        <f>SUM(K8:L12)</f>
        <v>379</v>
      </c>
      <c r="L13" s="416"/>
      <c r="M13" s="416">
        <f>SUM(M8:O12)</f>
        <v>4850903</v>
      </c>
      <c r="N13" s="416"/>
      <c r="O13" s="416"/>
      <c r="P13" s="416">
        <f>SUM(P8:Q12)</f>
        <v>76</v>
      </c>
      <c r="Q13" s="416"/>
      <c r="R13" s="416">
        <f>SUM(R8:T12)</f>
        <v>2410051</v>
      </c>
      <c r="S13" s="416"/>
      <c r="T13" s="416"/>
      <c r="U13" s="416">
        <f>SUM(U8:V12)</f>
        <v>10800</v>
      </c>
      <c r="V13" s="416"/>
      <c r="W13" s="416">
        <f>SUM(W8:Y12)</f>
        <v>37828537</v>
      </c>
      <c r="X13" s="416"/>
      <c r="Y13" s="488"/>
    </row>
    <row r="14" spans="1:25" ht="13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6"/>
      <c r="V14" s="6"/>
      <c r="W14" s="6"/>
      <c r="X14" s="6"/>
      <c r="Y14" s="6"/>
    </row>
    <row r="15" spans="1:25" ht="13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6"/>
      <c r="V15" s="6"/>
      <c r="W15" s="6"/>
      <c r="X15" s="6"/>
      <c r="Y15" s="6"/>
    </row>
    <row r="16" spans="1:25" ht="13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"/>
      <c r="V16" s="6"/>
      <c r="W16" s="6"/>
      <c r="X16" s="6"/>
      <c r="Y16" s="6"/>
    </row>
    <row r="17" spans="1:25" ht="23.25" customHeight="1" thickBo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144"/>
      <c r="W17" s="144"/>
      <c r="X17" s="145"/>
      <c r="Y17" s="145"/>
    </row>
    <row r="18" spans="1:25" ht="28.5" customHeight="1">
      <c r="A18" s="473" t="s">
        <v>225</v>
      </c>
      <c r="B18" s="473"/>
      <c r="C18" s="473"/>
      <c r="D18" s="473"/>
      <c r="E18" s="474"/>
      <c r="F18" s="475" t="s">
        <v>26</v>
      </c>
      <c r="G18" s="475"/>
      <c r="H18" s="475"/>
      <c r="I18" s="475"/>
      <c r="J18" s="474"/>
      <c r="K18" s="475" t="s">
        <v>27</v>
      </c>
      <c r="L18" s="475"/>
      <c r="M18" s="475"/>
      <c r="N18" s="475"/>
      <c r="O18" s="474"/>
      <c r="P18" s="478" t="s">
        <v>28</v>
      </c>
      <c r="Q18" s="478"/>
      <c r="R18" s="478"/>
      <c r="S18" s="478"/>
      <c r="T18" s="477"/>
      <c r="U18" s="491" t="s">
        <v>29</v>
      </c>
      <c r="V18" s="491"/>
      <c r="W18" s="491"/>
      <c r="X18" s="491"/>
      <c r="Y18" s="492"/>
    </row>
    <row r="19" spans="1:25" ht="28.5" customHeight="1">
      <c r="A19" s="483" t="s">
        <v>30</v>
      </c>
      <c r="B19" s="483"/>
      <c r="C19" s="482" t="s">
        <v>20</v>
      </c>
      <c r="D19" s="482"/>
      <c r="E19" s="482"/>
      <c r="F19" s="483" t="s">
        <v>30</v>
      </c>
      <c r="G19" s="483"/>
      <c r="H19" s="482" t="s">
        <v>20</v>
      </c>
      <c r="I19" s="482"/>
      <c r="J19" s="482"/>
      <c r="K19" s="490" t="s">
        <v>30</v>
      </c>
      <c r="L19" s="490"/>
      <c r="M19" s="489" t="s">
        <v>20</v>
      </c>
      <c r="N19" s="489"/>
      <c r="O19" s="489"/>
      <c r="P19" s="490" t="s">
        <v>30</v>
      </c>
      <c r="Q19" s="490"/>
      <c r="R19" s="489" t="s">
        <v>20</v>
      </c>
      <c r="S19" s="489"/>
      <c r="T19" s="489"/>
      <c r="U19" s="481" t="s">
        <v>30</v>
      </c>
      <c r="V19" s="481"/>
      <c r="W19" s="479" t="s">
        <v>20</v>
      </c>
      <c r="X19" s="479"/>
      <c r="Y19" s="480"/>
    </row>
    <row r="20" spans="1:25" ht="33" customHeight="1">
      <c r="A20" s="434">
        <v>316</v>
      </c>
      <c r="B20" s="434"/>
      <c r="C20" s="434">
        <v>1018843</v>
      </c>
      <c r="D20" s="434"/>
      <c r="E20" s="434"/>
      <c r="F20" s="434">
        <v>166</v>
      </c>
      <c r="G20" s="434"/>
      <c r="H20" s="434">
        <v>1158492</v>
      </c>
      <c r="I20" s="434"/>
      <c r="J20" s="434"/>
      <c r="K20" s="434">
        <v>62</v>
      </c>
      <c r="L20" s="434"/>
      <c r="M20" s="434">
        <v>845261</v>
      </c>
      <c r="N20" s="434"/>
      <c r="O20" s="434"/>
      <c r="P20" s="434">
        <v>68</v>
      </c>
      <c r="Q20" s="434"/>
      <c r="R20" s="434">
        <v>3690997</v>
      </c>
      <c r="S20" s="434"/>
      <c r="T20" s="434"/>
      <c r="U20" s="486">
        <f>SUM(A20+F20+K20+P20)+SUM('P84（確認済）'!E20:F20)+SUM('P84（確認済）'!J20:K20)+SUM('P84（確認済）'!O20:P20)+SUM('P84（確認済）'!T20:U20)+SUM('P84（確認済）'!Y20:Z20)</f>
        <v>950</v>
      </c>
      <c r="V20" s="486"/>
      <c r="W20" s="486">
        <f>SUM(C20+H20+M20+R20)+SUM('P84（確認済）'!G20:I20)+SUM('P84（確認済）'!L20:N20)+SUM('P84（確認済）'!Q20:S20)+SUM('P84（確認済）'!V20:X20)+SUM('P84（確認済）'!AA20:AC20)</f>
        <v>7069834</v>
      </c>
      <c r="X20" s="486"/>
      <c r="Y20" s="487"/>
    </row>
    <row r="21" spans="1:25" ht="33" customHeight="1">
      <c r="A21" s="420">
        <v>118</v>
      </c>
      <c r="B21" s="420"/>
      <c r="C21" s="420">
        <v>492112</v>
      </c>
      <c r="D21" s="420"/>
      <c r="E21" s="420"/>
      <c r="F21" s="420">
        <v>130</v>
      </c>
      <c r="G21" s="420"/>
      <c r="H21" s="420">
        <v>1037503</v>
      </c>
      <c r="I21" s="420"/>
      <c r="J21" s="420"/>
      <c r="K21" s="420">
        <v>114</v>
      </c>
      <c r="L21" s="420"/>
      <c r="M21" s="420">
        <v>1728909</v>
      </c>
      <c r="N21" s="420"/>
      <c r="O21" s="420"/>
      <c r="P21" s="420">
        <v>108</v>
      </c>
      <c r="Q21" s="420"/>
      <c r="R21" s="420">
        <v>4303878</v>
      </c>
      <c r="S21" s="420"/>
      <c r="T21" s="420"/>
      <c r="U21" s="486">
        <f>SUM(A21+F21+K21+P21)+SUM('P84（確認済）'!E21:F21)+SUM('P84（確認済）'!J21:K21)+SUM('P84（確認済）'!O21:P21)+SUM('P84（確認済）'!T21:U21)+SUM('P84（確認済）'!Y21:Z21)</f>
        <v>632</v>
      </c>
      <c r="V21" s="486"/>
      <c r="W21" s="486">
        <f>SUM(C21+H21+M21+R21)+SUM('P84（確認済）'!G21:I21)+SUM('P84（確認済）'!L21:N21)+SUM('P84（確認済）'!Q21:S21)+SUM('P84（確認済）'!V21:X21)+SUM('P84（確認済）'!AA21:AC21)</f>
        <v>7670457</v>
      </c>
      <c r="X21" s="486"/>
      <c r="Y21" s="487"/>
    </row>
    <row r="22" spans="1:25" ht="33" customHeight="1">
      <c r="A22" s="434">
        <v>0</v>
      </c>
      <c r="B22" s="434"/>
      <c r="C22" s="434">
        <v>0</v>
      </c>
      <c r="D22" s="434"/>
      <c r="E22" s="434"/>
      <c r="F22" s="434">
        <v>1</v>
      </c>
      <c r="G22" s="434"/>
      <c r="H22" s="434">
        <v>5998</v>
      </c>
      <c r="I22" s="434"/>
      <c r="J22" s="434"/>
      <c r="K22" s="434">
        <v>0</v>
      </c>
      <c r="L22" s="434"/>
      <c r="M22" s="434">
        <v>0</v>
      </c>
      <c r="N22" s="434"/>
      <c r="O22" s="434"/>
      <c r="P22" s="434">
        <v>0</v>
      </c>
      <c r="Q22" s="434"/>
      <c r="R22" s="434">
        <v>0</v>
      </c>
      <c r="S22" s="434"/>
      <c r="T22" s="434"/>
      <c r="U22" s="486">
        <f>SUM(A22+F22+K22+P22)+SUM('P84（確認済）'!E22:F22)+SUM('P84（確認済）'!J22:K22)+SUM('P84（確認済）'!O22:P22)+SUM('P84（確認済）'!T22:U22)+SUM('P84（確認済）'!Y22:Z22)</f>
        <v>8</v>
      </c>
      <c r="V22" s="486"/>
      <c r="W22" s="486">
        <f>SUM(C22+H22+M22+R22)+SUM('P84（確認済）'!G22:I22)+SUM('P84（確認済）'!L22:N22)+SUM('P84（確認済）'!Q22:S22)+SUM('P84（確認済）'!V22:X22)+SUM('P84（確認済）'!AA22:AC22)</f>
        <v>7259</v>
      </c>
      <c r="X22" s="486"/>
      <c r="Y22" s="487"/>
    </row>
    <row r="23" spans="1:25" ht="33" customHeight="1">
      <c r="A23" s="420">
        <v>5</v>
      </c>
      <c r="B23" s="420"/>
      <c r="C23" s="420">
        <v>24443</v>
      </c>
      <c r="D23" s="420"/>
      <c r="E23" s="420"/>
      <c r="F23" s="420">
        <v>1</v>
      </c>
      <c r="G23" s="420"/>
      <c r="H23" s="420">
        <v>9776</v>
      </c>
      <c r="I23" s="420"/>
      <c r="J23" s="420"/>
      <c r="K23" s="420">
        <v>2</v>
      </c>
      <c r="L23" s="420"/>
      <c r="M23" s="434">
        <v>38950</v>
      </c>
      <c r="N23" s="434"/>
      <c r="O23" s="434"/>
      <c r="P23" s="434">
        <v>2</v>
      </c>
      <c r="Q23" s="434"/>
      <c r="R23" s="434">
        <v>163940</v>
      </c>
      <c r="S23" s="434"/>
      <c r="T23" s="434"/>
      <c r="U23" s="486">
        <f>SUM(A23+F23+K23+P23)+SUM('P84（確認済）'!E23:F23)+SUM('P84（確認済）'!J23:K23)+SUM('P84（確認済）'!O23:P23)+SUM('P84（確認済）'!T23:U23)+SUM('P84（確認済）'!Y23:Z23)</f>
        <v>93</v>
      </c>
      <c r="V23" s="486"/>
      <c r="W23" s="486">
        <f>SUM(C23+H23+M23+R23)+SUM('P84（確認済）'!G23:I23)+SUM('P84（確認済）'!L23:N23)+SUM('P84（確認済）'!Q23:S23)+SUM('P84（確認済）'!V23:X23)+SUM('P84（確認済）'!AA23:AC23)</f>
        <v>280871</v>
      </c>
      <c r="X23" s="486"/>
      <c r="Y23" s="487"/>
    </row>
    <row r="24" spans="1:25" ht="33" customHeight="1">
      <c r="A24" s="434">
        <v>8</v>
      </c>
      <c r="B24" s="434"/>
      <c r="C24" s="434">
        <v>31756</v>
      </c>
      <c r="D24" s="434"/>
      <c r="E24" s="434"/>
      <c r="F24" s="434">
        <v>3</v>
      </c>
      <c r="G24" s="434"/>
      <c r="H24" s="434">
        <v>20808</v>
      </c>
      <c r="I24" s="434"/>
      <c r="J24" s="434"/>
      <c r="K24" s="434">
        <v>5</v>
      </c>
      <c r="L24" s="434"/>
      <c r="M24" s="434">
        <v>87747</v>
      </c>
      <c r="N24" s="434"/>
      <c r="O24" s="434"/>
      <c r="P24" s="434">
        <v>3</v>
      </c>
      <c r="Q24" s="434"/>
      <c r="R24" s="434">
        <v>103666</v>
      </c>
      <c r="S24" s="434"/>
      <c r="T24" s="434"/>
      <c r="U24" s="486">
        <f>SUM(A24+F24+K24+P24)+SUM('P84（確認済）'!E24:F24)+SUM('P84（確認済）'!J24:K24)+SUM('P84（確認済）'!O24:P24)+SUM('P84（確認済）'!T24:U24)+SUM('P84（確認済）'!Y24:Z24)</f>
        <v>42</v>
      </c>
      <c r="V24" s="486"/>
      <c r="W24" s="486">
        <f>SUM(C24+H24+M24+R24)+SUM('P84（確認済）'!G24:I24)+SUM('P84（確認済）'!L24:N24)+SUM('P84（確認済）'!Q24:S24)+SUM('P84（確認済）'!V24:X24)+SUM('P84（確認済）'!AA24:AC24)</f>
        <v>246588</v>
      </c>
      <c r="X24" s="486"/>
      <c r="Y24" s="487"/>
    </row>
    <row r="25" spans="1:25" ht="33" customHeight="1" thickBot="1">
      <c r="A25" s="416">
        <f>SUM(A20:B24)</f>
        <v>447</v>
      </c>
      <c r="B25" s="416"/>
      <c r="C25" s="416">
        <f>SUM(C20:E24)</f>
        <v>1567154</v>
      </c>
      <c r="D25" s="416"/>
      <c r="E25" s="416"/>
      <c r="F25" s="416">
        <f>SUM(F20:G24)</f>
        <v>301</v>
      </c>
      <c r="G25" s="416"/>
      <c r="H25" s="416">
        <f>SUM(H20:J24)</f>
        <v>2232577</v>
      </c>
      <c r="I25" s="416"/>
      <c r="J25" s="416"/>
      <c r="K25" s="416">
        <f>SUM(K20:L24)</f>
        <v>183</v>
      </c>
      <c r="L25" s="416"/>
      <c r="M25" s="416">
        <f>SUM(M20:O24)</f>
        <v>2700867</v>
      </c>
      <c r="N25" s="416"/>
      <c r="O25" s="416"/>
      <c r="P25" s="416">
        <f>SUM(P20:Q24)</f>
        <v>181</v>
      </c>
      <c r="Q25" s="416"/>
      <c r="R25" s="416">
        <f>SUM(R20:T24)</f>
        <v>8262481</v>
      </c>
      <c r="S25" s="416"/>
      <c r="T25" s="416"/>
      <c r="U25" s="416">
        <f>SUM(U20:V24)</f>
        <v>1725</v>
      </c>
      <c r="V25" s="416"/>
      <c r="W25" s="416">
        <f>SUM(W20:Y24)</f>
        <v>15275009</v>
      </c>
      <c r="X25" s="416"/>
      <c r="Y25" s="488"/>
    </row>
    <row r="26" spans="1:25" ht="13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6"/>
      <c r="V26" s="6"/>
      <c r="W26" s="6"/>
      <c r="X26" s="6"/>
      <c r="Y26" s="6"/>
    </row>
    <row r="27" spans="1:25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6"/>
      <c r="V27" s="6"/>
      <c r="W27" s="6"/>
      <c r="X27" s="6"/>
      <c r="Y27" s="6"/>
    </row>
    <row r="28" spans="1:25" ht="13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6"/>
      <c r="V28" s="6"/>
      <c r="W28" s="6"/>
      <c r="X28" s="6"/>
      <c r="Y28" s="6"/>
    </row>
    <row r="29" spans="1:23" ht="23.25" customHeight="1" thickBo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5"/>
      <c r="V29" s="5"/>
      <c r="W29" s="5"/>
    </row>
    <row r="30" spans="1:25" ht="28.5" customHeight="1">
      <c r="A30" s="475" t="s">
        <v>225</v>
      </c>
      <c r="B30" s="475"/>
      <c r="C30" s="475"/>
      <c r="D30" s="475"/>
      <c r="E30" s="474"/>
      <c r="F30" s="475" t="s">
        <v>26</v>
      </c>
      <c r="G30" s="475"/>
      <c r="H30" s="475"/>
      <c r="I30" s="475"/>
      <c r="J30" s="474"/>
      <c r="K30" s="475" t="s">
        <v>27</v>
      </c>
      <c r="L30" s="475"/>
      <c r="M30" s="475"/>
      <c r="N30" s="475"/>
      <c r="O30" s="474"/>
      <c r="P30" s="476" t="s">
        <v>28</v>
      </c>
      <c r="Q30" s="476"/>
      <c r="R30" s="476"/>
      <c r="S30" s="476"/>
      <c r="T30" s="477"/>
      <c r="U30" s="484" t="s">
        <v>29</v>
      </c>
      <c r="V30" s="484"/>
      <c r="W30" s="484"/>
      <c r="X30" s="484"/>
      <c r="Y30" s="485"/>
    </row>
    <row r="31" spans="1:25" ht="28.5" customHeight="1">
      <c r="A31" s="483" t="s">
        <v>30</v>
      </c>
      <c r="B31" s="483"/>
      <c r="C31" s="482" t="s">
        <v>20</v>
      </c>
      <c r="D31" s="482"/>
      <c r="E31" s="482"/>
      <c r="F31" s="483" t="s">
        <v>30</v>
      </c>
      <c r="G31" s="483"/>
      <c r="H31" s="482" t="s">
        <v>20</v>
      </c>
      <c r="I31" s="482"/>
      <c r="J31" s="482"/>
      <c r="K31" s="483" t="s">
        <v>30</v>
      </c>
      <c r="L31" s="483"/>
      <c r="M31" s="482" t="s">
        <v>20</v>
      </c>
      <c r="N31" s="482"/>
      <c r="O31" s="482"/>
      <c r="P31" s="483" t="s">
        <v>30</v>
      </c>
      <c r="Q31" s="483"/>
      <c r="R31" s="489" t="s">
        <v>20</v>
      </c>
      <c r="S31" s="489"/>
      <c r="T31" s="489"/>
      <c r="U31" s="494" t="s">
        <v>30</v>
      </c>
      <c r="V31" s="494"/>
      <c r="W31" s="479" t="s">
        <v>20</v>
      </c>
      <c r="X31" s="479"/>
      <c r="Y31" s="480"/>
    </row>
    <row r="32" spans="1:25" ht="33" customHeight="1">
      <c r="A32" s="434">
        <f>SUM(A8+A20)</f>
        <v>3698</v>
      </c>
      <c r="B32" s="434"/>
      <c r="C32" s="434">
        <f>SUM(C20+C8)</f>
        <v>11878254</v>
      </c>
      <c r="D32" s="434"/>
      <c r="E32" s="434"/>
      <c r="F32" s="434">
        <f>SUM(F8+F20)</f>
        <v>1734</v>
      </c>
      <c r="G32" s="434"/>
      <c r="H32" s="434">
        <f>SUM(H20+H8)</f>
        <v>12603898</v>
      </c>
      <c r="I32" s="434"/>
      <c r="J32" s="434"/>
      <c r="K32" s="434">
        <f>SUM(K8+K20)</f>
        <v>301</v>
      </c>
      <c r="L32" s="434"/>
      <c r="M32" s="434">
        <f>SUM(M20+M8)</f>
        <v>3834321</v>
      </c>
      <c r="N32" s="434"/>
      <c r="O32" s="434"/>
      <c r="P32" s="434">
        <f>SUM(P8+P20)</f>
        <v>101</v>
      </c>
      <c r="Q32" s="434"/>
      <c r="R32" s="434">
        <f>SUM(R20+R8)</f>
        <v>4584739</v>
      </c>
      <c r="S32" s="434"/>
      <c r="T32" s="434"/>
      <c r="U32" s="486">
        <f>SUM(U8+U20)</f>
        <v>8923</v>
      </c>
      <c r="V32" s="486"/>
      <c r="W32" s="486">
        <f>SUM(W20+W8)</f>
        <v>36266806</v>
      </c>
      <c r="X32" s="486"/>
      <c r="Y32" s="487"/>
    </row>
    <row r="33" spans="1:25" ht="33" customHeight="1">
      <c r="A33" s="434">
        <f>SUM(A9+A21)</f>
        <v>637</v>
      </c>
      <c r="B33" s="434"/>
      <c r="C33" s="434">
        <f>SUM(C21+C9)</f>
        <v>2417210</v>
      </c>
      <c r="D33" s="434"/>
      <c r="E33" s="434"/>
      <c r="F33" s="434">
        <f>SUM(F9+F21)</f>
        <v>412</v>
      </c>
      <c r="G33" s="434"/>
      <c r="H33" s="434">
        <f>SUM(H21+H9)</f>
        <v>3095907</v>
      </c>
      <c r="I33" s="434"/>
      <c r="J33" s="434"/>
      <c r="K33" s="434">
        <f>SUM(K9+K21)</f>
        <v>248</v>
      </c>
      <c r="L33" s="434"/>
      <c r="M33" s="434">
        <f>SUM(M21+M9)</f>
        <v>3509255</v>
      </c>
      <c r="N33" s="434"/>
      <c r="O33" s="434"/>
      <c r="P33" s="434">
        <f>SUM(P9+P21)</f>
        <v>151</v>
      </c>
      <c r="Q33" s="434"/>
      <c r="R33" s="434">
        <f>SUM(R21+R9)</f>
        <v>5820187</v>
      </c>
      <c r="S33" s="434"/>
      <c r="T33" s="434"/>
      <c r="U33" s="486">
        <f>SUM(U9+U21)</f>
        <v>2516</v>
      </c>
      <c r="V33" s="486"/>
      <c r="W33" s="486">
        <f>SUM(W21+W9)</f>
        <v>15750656</v>
      </c>
      <c r="X33" s="486"/>
      <c r="Y33" s="487"/>
    </row>
    <row r="34" spans="1:25" ht="33" customHeight="1">
      <c r="A34" s="434">
        <f>SUM(A10+A22)</f>
        <v>2</v>
      </c>
      <c r="B34" s="434"/>
      <c r="C34" s="434">
        <f>SUM(C22+C10)</f>
        <v>6765</v>
      </c>
      <c r="D34" s="434"/>
      <c r="E34" s="434"/>
      <c r="F34" s="434">
        <f>SUM(F10+F22)</f>
        <v>3</v>
      </c>
      <c r="G34" s="434"/>
      <c r="H34" s="434">
        <f>SUM(H22+H10)</f>
        <v>18143</v>
      </c>
      <c r="I34" s="434"/>
      <c r="J34" s="434"/>
      <c r="K34" s="434">
        <f>SUM(K10+K22)</f>
        <v>0</v>
      </c>
      <c r="L34" s="434"/>
      <c r="M34" s="434">
        <f>SUM(M22+M10)</f>
        <v>0</v>
      </c>
      <c r="N34" s="434"/>
      <c r="O34" s="434"/>
      <c r="P34" s="434">
        <f>SUM(P10+P22)</f>
        <v>0</v>
      </c>
      <c r="Q34" s="434"/>
      <c r="R34" s="434">
        <f>SUM(R22+R10)</f>
        <v>0</v>
      </c>
      <c r="S34" s="434"/>
      <c r="T34" s="434"/>
      <c r="U34" s="486">
        <f>SUM(U10+U22)</f>
        <v>509</v>
      </c>
      <c r="V34" s="486"/>
      <c r="W34" s="486">
        <f>SUM(W22+W10)</f>
        <v>109409</v>
      </c>
      <c r="X34" s="486"/>
      <c r="Y34" s="487"/>
    </row>
    <row r="35" spans="1:25" ht="33" customHeight="1">
      <c r="A35" s="434">
        <f>SUM(A11+A23)</f>
        <v>13</v>
      </c>
      <c r="B35" s="434"/>
      <c r="C35" s="434">
        <f>SUM(C23+C11)</f>
        <v>63576</v>
      </c>
      <c r="D35" s="434"/>
      <c r="E35" s="434"/>
      <c r="F35" s="434">
        <f>SUM(F11+F23)</f>
        <v>5</v>
      </c>
      <c r="G35" s="434"/>
      <c r="H35" s="434">
        <f>SUM(H23+H11)</f>
        <v>48878</v>
      </c>
      <c r="I35" s="434"/>
      <c r="J35" s="434"/>
      <c r="K35" s="434">
        <f>SUM(K11+K23)</f>
        <v>3</v>
      </c>
      <c r="L35" s="434"/>
      <c r="M35" s="434">
        <f>SUM(M23+M11)</f>
        <v>58117</v>
      </c>
      <c r="N35" s="434"/>
      <c r="O35" s="434"/>
      <c r="P35" s="434">
        <f>SUM(P11+P23)</f>
        <v>2</v>
      </c>
      <c r="Q35" s="434"/>
      <c r="R35" s="434">
        <f>SUM(R23+R11)</f>
        <v>163940</v>
      </c>
      <c r="S35" s="434"/>
      <c r="T35" s="434"/>
      <c r="U35" s="486">
        <f>SUM(U11+U23)</f>
        <v>440</v>
      </c>
      <c r="V35" s="486"/>
      <c r="W35" s="486">
        <f>SUM(W23+W11)</f>
        <v>515318</v>
      </c>
      <c r="X35" s="486"/>
      <c r="Y35" s="487"/>
    </row>
    <row r="36" spans="1:25" ht="33" customHeight="1">
      <c r="A36" s="434">
        <f>SUM(A12+A24)</f>
        <v>20</v>
      </c>
      <c r="B36" s="434"/>
      <c r="C36" s="434">
        <f>SUM(C24+C12)</f>
        <v>87050</v>
      </c>
      <c r="D36" s="434"/>
      <c r="E36" s="434"/>
      <c r="F36" s="434">
        <f>SUM(F12+F24)</f>
        <v>11</v>
      </c>
      <c r="G36" s="434"/>
      <c r="H36" s="434">
        <f>SUM(H24+H12)</f>
        <v>94615</v>
      </c>
      <c r="I36" s="434"/>
      <c r="J36" s="434"/>
      <c r="K36" s="434">
        <f>SUM(K12+K24)</f>
        <v>10</v>
      </c>
      <c r="L36" s="434"/>
      <c r="M36" s="434">
        <f>SUM(M24+M12)</f>
        <v>150077</v>
      </c>
      <c r="N36" s="434"/>
      <c r="O36" s="434"/>
      <c r="P36" s="434">
        <f>SUM(P12+P24)</f>
        <v>3</v>
      </c>
      <c r="Q36" s="434"/>
      <c r="R36" s="434">
        <f>SUM(R24+R12)</f>
        <v>103666</v>
      </c>
      <c r="S36" s="434"/>
      <c r="T36" s="434"/>
      <c r="U36" s="486">
        <f>SUM(U12+U24)</f>
        <v>137</v>
      </c>
      <c r="V36" s="486"/>
      <c r="W36" s="486">
        <f>SUM(W24+W12)</f>
        <v>461357</v>
      </c>
      <c r="X36" s="486"/>
      <c r="Y36" s="487"/>
    </row>
    <row r="37" spans="1:25" s="145" customFormat="1" ht="33" customHeight="1" thickBot="1">
      <c r="A37" s="436">
        <f>SUM(A32:B36)</f>
        <v>4370</v>
      </c>
      <c r="B37" s="436"/>
      <c r="C37" s="436">
        <f>SUM(C32:E36)</f>
        <v>14452855</v>
      </c>
      <c r="D37" s="436"/>
      <c r="E37" s="436"/>
      <c r="F37" s="436">
        <f>SUM(F32:G36)</f>
        <v>2165</v>
      </c>
      <c r="G37" s="436"/>
      <c r="H37" s="436">
        <f>SUM(H32:J36)</f>
        <v>15861441</v>
      </c>
      <c r="I37" s="436"/>
      <c r="J37" s="436"/>
      <c r="K37" s="436">
        <f>SUM(K32:L36)</f>
        <v>562</v>
      </c>
      <c r="L37" s="436"/>
      <c r="M37" s="436">
        <f>SUM(M32:O36)</f>
        <v>7551770</v>
      </c>
      <c r="N37" s="436"/>
      <c r="O37" s="436"/>
      <c r="P37" s="436">
        <f>SUM(P32:Q36)</f>
        <v>257</v>
      </c>
      <c r="Q37" s="436"/>
      <c r="R37" s="436">
        <f>SUM(R32:T36)</f>
        <v>10672532</v>
      </c>
      <c r="S37" s="436"/>
      <c r="T37" s="436"/>
      <c r="U37" s="436">
        <f>SUM(U32:V36)</f>
        <v>12525</v>
      </c>
      <c r="V37" s="436"/>
      <c r="W37" s="436">
        <f>SUM(W32:Y36)</f>
        <v>53103546</v>
      </c>
      <c r="X37" s="436"/>
      <c r="Y37" s="493"/>
    </row>
    <row r="38" spans="1:20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</sheetData>
  <mergeCells count="225">
    <mergeCell ref="P32:Q32"/>
    <mergeCell ref="P31:Q31"/>
    <mergeCell ref="R35:T35"/>
    <mergeCell ref="P37:Q37"/>
    <mergeCell ref="P36:Q36"/>
    <mergeCell ref="P35:Q35"/>
    <mergeCell ref="P34:Q34"/>
    <mergeCell ref="U32:V32"/>
    <mergeCell ref="U31:V31"/>
    <mergeCell ref="R37:T37"/>
    <mergeCell ref="R36:T36"/>
    <mergeCell ref="R34:T34"/>
    <mergeCell ref="R33:T33"/>
    <mergeCell ref="R32:T32"/>
    <mergeCell ref="R31:T31"/>
    <mergeCell ref="U37:V37"/>
    <mergeCell ref="U36:V36"/>
    <mergeCell ref="U35:V35"/>
    <mergeCell ref="U34:V34"/>
    <mergeCell ref="K33:L33"/>
    <mergeCell ref="K36:L36"/>
    <mergeCell ref="K35:L35"/>
    <mergeCell ref="K34:L34"/>
    <mergeCell ref="U33:V33"/>
    <mergeCell ref="P33:Q33"/>
    <mergeCell ref="K32:L32"/>
    <mergeCell ref="K31:L31"/>
    <mergeCell ref="W37:Y37"/>
    <mergeCell ref="W36:Y36"/>
    <mergeCell ref="W35:Y35"/>
    <mergeCell ref="W34:Y34"/>
    <mergeCell ref="W33:Y33"/>
    <mergeCell ref="W32:Y32"/>
    <mergeCell ref="W31:Y31"/>
    <mergeCell ref="K37:L37"/>
    <mergeCell ref="C31:E31"/>
    <mergeCell ref="A31:B31"/>
    <mergeCell ref="F35:G35"/>
    <mergeCell ref="M37:O37"/>
    <mergeCell ref="M36:O36"/>
    <mergeCell ref="M35:O35"/>
    <mergeCell ref="M34:O34"/>
    <mergeCell ref="M33:O33"/>
    <mergeCell ref="M32:O32"/>
    <mergeCell ref="M31:O31"/>
    <mergeCell ref="C33:E33"/>
    <mergeCell ref="A33:B33"/>
    <mergeCell ref="C32:E32"/>
    <mergeCell ref="A32:B32"/>
    <mergeCell ref="C35:E35"/>
    <mergeCell ref="A35:B35"/>
    <mergeCell ref="C34:E34"/>
    <mergeCell ref="A34:B34"/>
    <mergeCell ref="C37:E37"/>
    <mergeCell ref="A37:B37"/>
    <mergeCell ref="C36:E36"/>
    <mergeCell ref="A36:B36"/>
    <mergeCell ref="H33:J33"/>
    <mergeCell ref="H32:J32"/>
    <mergeCell ref="H31:J31"/>
    <mergeCell ref="F37:G37"/>
    <mergeCell ref="F36:G36"/>
    <mergeCell ref="F34:G34"/>
    <mergeCell ref="F33:G33"/>
    <mergeCell ref="F32:G32"/>
    <mergeCell ref="F31:G31"/>
    <mergeCell ref="H37:J37"/>
    <mergeCell ref="H36:J36"/>
    <mergeCell ref="H35:J35"/>
    <mergeCell ref="H34:J34"/>
    <mergeCell ref="W21:Y21"/>
    <mergeCell ref="W22:Y22"/>
    <mergeCell ref="H21:J21"/>
    <mergeCell ref="H22:J22"/>
    <mergeCell ref="M21:O21"/>
    <mergeCell ref="M22:O22"/>
    <mergeCell ref="R21:T21"/>
    <mergeCell ref="U21:V21"/>
    <mergeCell ref="U20:V20"/>
    <mergeCell ref="W25:Y25"/>
    <mergeCell ref="W24:Y24"/>
    <mergeCell ref="W23:Y23"/>
    <mergeCell ref="U25:V25"/>
    <mergeCell ref="U24:V24"/>
    <mergeCell ref="U23:V23"/>
    <mergeCell ref="U22:V22"/>
    <mergeCell ref="C23:E23"/>
    <mergeCell ref="C22:E22"/>
    <mergeCell ref="C21:E21"/>
    <mergeCell ref="C20:E20"/>
    <mergeCell ref="H20:J20"/>
    <mergeCell ref="F25:G25"/>
    <mergeCell ref="F24:G24"/>
    <mergeCell ref="F23:G23"/>
    <mergeCell ref="F22:G22"/>
    <mergeCell ref="F21:G21"/>
    <mergeCell ref="F20:G20"/>
    <mergeCell ref="H25:J25"/>
    <mergeCell ref="H24:J24"/>
    <mergeCell ref="H23:J23"/>
    <mergeCell ref="K25:L25"/>
    <mergeCell ref="K24:L24"/>
    <mergeCell ref="K23:L23"/>
    <mergeCell ref="K22:L22"/>
    <mergeCell ref="C25:E25"/>
    <mergeCell ref="R20:T20"/>
    <mergeCell ref="P25:Q25"/>
    <mergeCell ref="P24:Q24"/>
    <mergeCell ref="P23:Q23"/>
    <mergeCell ref="P22:Q22"/>
    <mergeCell ref="P21:Q21"/>
    <mergeCell ref="P20:Q20"/>
    <mergeCell ref="R25:T25"/>
    <mergeCell ref="R24:T24"/>
    <mergeCell ref="A19:B19"/>
    <mergeCell ref="A25:B25"/>
    <mergeCell ref="A24:B24"/>
    <mergeCell ref="A23:B23"/>
    <mergeCell ref="A22:B22"/>
    <mergeCell ref="A21:B21"/>
    <mergeCell ref="A20:B20"/>
    <mergeCell ref="C24:E24"/>
    <mergeCell ref="M19:O19"/>
    <mergeCell ref="K19:L19"/>
    <mergeCell ref="H19:J19"/>
    <mergeCell ref="F19:G19"/>
    <mergeCell ref="C19:E19"/>
    <mergeCell ref="M20:O20"/>
    <mergeCell ref="K21:L21"/>
    <mergeCell ref="K20:L20"/>
    <mergeCell ref="M24:O24"/>
    <mergeCell ref="P8:Q8"/>
    <mergeCell ref="U6:Y6"/>
    <mergeCell ref="W19:Y19"/>
    <mergeCell ref="U19:V19"/>
    <mergeCell ref="R19:T19"/>
    <mergeCell ref="P19:Q19"/>
    <mergeCell ref="U18:Y18"/>
    <mergeCell ref="P13:Q13"/>
    <mergeCell ref="P12:Q12"/>
    <mergeCell ref="U8:V8"/>
    <mergeCell ref="R13:T13"/>
    <mergeCell ref="R12:T12"/>
    <mergeCell ref="R11:T11"/>
    <mergeCell ref="R10:T10"/>
    <mergeCell ref="R9:T9"/>
    <mergeCell ref="R8:T8"/>
    <mergeCell ref="U12:V12"/>
    <mergeCell ref="U10:V10"/>
    <mergeCell ref="U9:V9"/>
    <mergeCell ref="H9:J9"/>
    <mergeCell ref="P11:Q11"/>
    <mergeCell ref="P10:Q10"/>
    <mergeCell ref="P9:Q9"/>
    <mergeCell ref="H8:J8"/>
    <mergeCell ref="M9:O9"/>
    <mergeCell ref="W13:Y13"/>
    <mergeCell ref="W12:Y12"/>
    <mergeCell ref="W11:Y11"/>
    <mergeCell ref="W10:Y10"/>
    <mergeCell ref="W9:Y9"/>
    <mergeCell ref="W8:Y8"/>
    <mergeCell ref="U13:V13"/>
    <mergeCell ref="H13:J13"/>
    <mergeCell ref="H12:J12"/>
    <mergeCell ref="H11:J11"/>
    <mergeCell ref="H10:J10"/>
    <mergeCell ref="K10:L10"/>
    <mergeCell ref="K11:L11"/>
    <mergeCell ref="K12:L12"/>
    <mergeCell ref="K13:L13"/>
    <mergeCell ref="M8:O8"/>
    <mergeCell ref="K8:L8"/>
    <mergeCell ref="K9:L9"/>
    <mergeCell ref="M10:O10"/>
    <mergeCell ref="U30:Y30"/>
    <mergeCell ref="M13:O13"/>
    <mergeCell ref="M12:O12"/>
    <mergeCell ref="M11:O11"/>
    <mergeCell ref="U11:V11"/>
    <mergeCell ref="R22:T22"/>
    <mergeCell ref="R23:T23"/>
    <mergeCell ref="M25:O25"/>
    <mergeCell ref="M23:O23"/>
    <mergeCell ref="W20:Y20"/>
    <mergeCell ref="F9:G9"/>
    <mergeCell ref="F8:G8"/>
    <mergeCell ref="C13:E13"/>
    <mergeCell ref="C12:E12"/>
    <mergeCell ref="C11:E11"/>
    <mergeCell ref="F13:G13"/>
    <mergeCell ref="F12:G12"/>
    <mergeCell ref="F11:G11"/>
    <mergeCell ref="F10:G10"/>
    <mergeCell ref="C10:E10"/>
    <mergeCell ref="C9:E9"/>
    <mergeCell ref="C7:E7"/>
    <mergeCell ref="A7:B7"/>
    <mergeCell ref="A9:B9"/>
    <mergeCell ref="A8:B8"/>
    <mergeCell ref="C8:E8"/>
    <mergeCell ref="A13:B13"/>
    <mergeCell ref="A12:B12"/>
    <mergeCell ref="A11:B11"/>
    <mergeCell ref="A10:B10"/>
    <mergeCell ref="M7:O7"/>
    <mergeCell ref="K7:L7"/>
    <mergeCell ref="H7:J7"/>
    <mergeCell ref="F7:G7"/>
    <mergeCell ref="W7:Y7"/>
    <mergeCell ref="U7:V7"/>
    <mergeCell ref="R7:T7"/>
    <mergeCell ref="P7:Q7"/>
    <mergeCell ref="A30:E30"/>
    <mergeCell ref="F30:J30"/>
    <mergeCell ref="K30:O30"/>
    <mergeCell ref="P30:T30"/>
    <mergeCell ref="A18:E18"/>
    <mergeCell ref="F18:J18"/>
    <mergeCell ref="K18:O18"/>
    <mergeCell ref="P18:T18"/>
    <mergeCell ref="A6:E6"/>
    <mergeCell ref="F6:J6"/>
    <mergeCell ref="K6:O6"/>
    <mergeCell ref="P6:T6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A35"/>
  <sheetViews>
    <sheetView workbookViewId="0" topLeftCell="A1">
      <selection activeCell="B1" sqref="B1"/>
    </sheetView>
  </sheetViews>
  <sheetFormatPr defaultColWidth="9.00390625" defaultRowHeight="13.5"/>
  <cols>
    <col min="1" max="1" width="4.875" style="0" customWidth="1"/>
    <col min="2" max="2" width="9.125" style="0" customWidth="1"/>
    <col min="3" max="3" width="4.00390625" style="0" customWidth="1"/>
    <col min="4" max="4" width="3.75390625" style="0" customWidth="1"/>
    <col min="5" max="7" width="4.125" style="0" customWidth="1"/>
    <col min="8" max="8" width="4.00390625" style="0" customWidth="1"/>
    <col min="9" max="9" width="3.75390625" style="0" customWidth="1"/>
    <col min="10" max="12" width="4.125" style="0" customWidth="1"/>
    <col min="13" max="14" width="3.75390625" style="0" customWidth="1"/>
    <col min="15" max="17" width="3.625" style="0" customWidth="1"/>
    <col min="18" max="19" width="3.75390625" style="0" customWidth="1"/>
    <col min="20" max="22" width="3.625" style="0" customWidth="1"/>
    <col min="23" max="23" width="4.00390625" style="0" customWidth="1"/>
    <col min="24" max="27" width="3.75390625" style="0" customWidth="1"/>
    <col min="28" max="16384" width="2.625" style="0" customWidth="1"/>
  </cols>
  <sheetData>
    <row r="1" ht="34.5" customHeight="1"/>
    <row r="4" spans="1:27" ht="13.5" customHeight="1">
      <c r="A4" s="547" t="s">
        <v>55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</row>
    <row r="5" spans="1:27" ht="14.25" thickBot="1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</row>
    <row r="6" spans="1:27" ht="57" customHeight="1">
      <c r="A6" s="514" t="s">
        <v>117</v>
      </c>
      <c r="B6" s="515"/>
      <c r="C6" s="549" t="s">
        <v>230</v>
      </c>
      <c r="D6" s="550"/>
      <c r="E6" s="551"/>
      <c r="F6" s="551"/>
      <c r="G6" s="552"/>
      <c r="H6" s="553" t="s">
        <v>226</v>
      </c>
      <c r="I6" s="554"/>
      <c r="J6" s="555"/>
      <c r="K6" s="555"/>
      <c r="L6" s="556"/>
      <c r="M6" s="557" t="s">
        <v>227</v>
      </c>
      <c r="N6" s="558"/>
      <c r="O6" s="559"/>
      <c r="P6" s="559"/>
      <c r="Q6" s="560"/>
      <c r="R6" s="557" t="s">
        <v>228</v>
      </c>
      <c r="S6" s="558"/>
      <c r="T6" s="558"/>
      <c r="U6" s="558"/>
      <c r="V6" s="558"/>
      <c r="W6" s="561" t="s">
        <v>229</v>
      </c>
      <c r="X6" s="562"/>
      <c r="Y6" s="562"/>
      <c r="Z6" s="562"/>
      <c r="AA6" s="563"/>
    </row>
    <row r="7" spans="1:27" ht="23.25" customHeight="1">
      <c r="A7" s="516"/>
      <c r="B7" s="517"/>
      <c r="C7" s="534" t="s">
        <v>118</v>
      </c>
      <c r="D7" s="500"/>
      <c r="E7" s="523" t="s">
        <v>119</v>
      </c>
      <c r="F7" s="524"/>
      <c r="G7" s="525"/>
      <c r="H7" s="499" t="s">
        <v>118</v>
      </c>
      <c r="I7" s="500"/>
      <c r="J7" s="523" t="s">
        <v>119</v>
      </c>
      <c r="K7" s="524"/>
      <c r="L7" s="525"/>
      <c r="M7" s="499" t="s">
        <v>118</v>
      </c>
      <c r="N7" s="500"/>
      <c r="O7" s="523" t="s">
        <v>119</v>
      </c>
      <c r="P7" s="524"/>
      <c r="Q7" s="525"/>
      <c r="R7" s="499" t="s">
        <v>118</v>
      </c>
      <c r="S7" s="500"/>
      <c r="T7" s="534" t="s">
        <v>119</v>
      </c>
      <c r="U7" s="534"/>
      <c r="V7" s="534"/>
      <c r="W7" s="569" t="s">
        <v>118</v>
      </c>
      <c r="X7" s="570"/>
      <c r="Y7" s="523" t="s">
        <v>119</v>
      </c>
      <c r="Z7" s="524"/>
      <c r="AA7" s="567"/>
    </row>
    <row r="8" spans="1:27" ht="23.25" customHeight="1">
      <c r="A8" s="518"/>
      <c r="B8" s="519"/>
      <c r="C8" s="535"/>
      <c r="D8" s="501"/>
      <c r="E8" s="520" t="s">
        <v>120</v>
      </c>
      <c r="F8" s="521"/>
      <c r="G8" s="522"/>
      <c r="H8" s="501"/>
      <c r="I8" s="501"/>
      <c r="J8" s="520" t="s">
        <v>120</v>
      </c>
      <c r="K8" s="521"/>
      <c r="L8" s="522"/>
      <c r="M8" s="501"/>
      <c r="N8" s="501"/>
      <c r="O8" s="520" t="s">
        <v>120</v>
      </c>
      <c r="P8" s="521"/>
      <c r="Q8" s="522"/>
      <c r="R8" s="501"/>
      <c r="S8" s="501"/>
      <c r="T8" s="564" t="s">
        <v>120</v>
      </c>
      <c r="U8" s="565"/>
      <c r="V8" s="566"/>
      <c r="W8" s="535"/>
      <c r="X8" s="501"/>
      <c r="Y8" s="520" t="s">
        <v>120</v>
      </c>
      <c r="Z8" s="521"/>
      <c r="AA8" s="568"/>
    </row>
    <row r="9" spans="1:27" ht="30" customHeight="1">
      <c r="A9" s="511" t="s">
        <v>54</v>
      </c>
      <c r="B9" s="37" t="s">
        <v>31</v>
      </c>
      <c r="C9" s="527">
        <v>758</v>
      </c>
      <c r="D9" s="527"/>
      <c r="E9" s="527">
        <v>9245424</v>
      </c>
      <c r="F9" s="527"/>
      <c r="G9" s="527"/>
      <c r="H9" s="571"/>
      <c r="I9" s="571"/>
      <c r="J9" s="571"/>
      <c r="K9" s="571"/>
      <c r="L9" s="571"/>
      <c r="M9" s="528">
        <v>0</v>
      </c>
      <c r="N9" s="528"/>
      <c r="O9" s="527">
        <v>0</v>
      </c>
      <c r="P9" s="527"/>
      <c r="Q9" s="527"/>
      <c r="R9" s="528">
        <v>0</v>
      </c>
      <c r="S9" s="528"/>
      <c r="T9" s="572">
        <v>0</v>
      </c>
      <c r="U9" s="572"/>
      <c r="V9" s="572"/>
      <c r="W9" s="528">
        <v>19</v>
      </c>
      <c r="X9" s="528"/>
      <c r="Y9" s="527">
        <v>130675</v>
      </c>
      <c r="Z9" s="527"/>
      <c r="AA9" s="573"/>
    </row>
    <row r="10" spans="1:27" ht="30" customHeight="1">
      <c r="A10" s="496"/>
      <c r="B10" s="38" t="s">
        <v>32</v>
      </c>
      <c r="C10" s="528">
        <v>18</v>
      </c>
      <c r="D10" s="528"/>
      <c r="E10" s="528">
        <v>129653</v>
      </c>
      <c r="F10" s="528"/>
      <c r="G10" s="528"/>
      <c r="H10" s="528">
        <v>2655</v>
      </c>
      <c r="I10" s="528"/>
      <c r="J10" s="528">
        <v>9752771</v>
      </c>
      <c r="K10" s="528"/>
      <c r="L10" s="528"/>
      <c r="M10" s="528">
        <v>1</v>
      </c>
      <c r="N10" s="528"/>
      <c r="O10" s="528">
        <v>8755</v>
      </c>
      <c r="P10" s="528"/>
      <c r="Q10" s="528"/>
      <c r="R10" s="528">
        <v>0</v>
      </c>
      <c r="S10" s="528"/>
      <c r="T10" s="528">
        <v>0</v>
      </c>
      <c r="U10" s="528"/>
      <c r="V10" s="528"/>
      <c r="W10" s="528">
        <v>2</v>
      </c>
      <c r="X10" s="528"/>
      <c r="Y10" s="528">
        <v>4117</v>
      </c>
      <c r="Z10" s="528"/>
      <c r="AA10" s="574"/>
    </row>
    <row r="11" spans="1:27" ht="30" customHeight="1">
      <c r="A11" s="497"/>
      <c r="B11" s="146" t="s">
        <v>180</v>
      </c>
      <c r="C11" s="527">
        <v>776</v>
      </c>
      <c r="D11" s="527"/>
      <c r="E11" s="527">
        <f>SUM(E9:G10)</f>
        <v>9375077</v>
      </c>
      <c r="F11" s="527"/>
      <c r="G11" s="527"/>
      <c r="H11" s="527">
        <f>SUM(H9:I10)</f>
        <v>2655</v>
      </c>
      <c r="I11" s="527"/>
      <c r="J11" s="527">
        <f>SUM(J9:L10)</f>
        <v>9752771</v>
      </c>
      <c r="K11" s="527"/>
      <c r="L11" s="527"/>
      <c r="M11" s="527">
        <v>1</v>
      </c>
      <c r="N11" s="527"/>
      <c r="O11" s="527">
        <f>SUM(O9:Q10)</f>
        <v>8755</v>
      </c>
      <c r="P11" s="527"/>
      <c r="Q11" s="527"/>
      <c r="R11" s="527">
        <f>SUM(R9:S10)</f>
        <v>0</v>
      </c>
      <c r="S11" s="527"/>
      <c r="T11" s="527">
        <f>SUM(T9:V10)</f>
        <v>0</v>
      </c>
      <c r="U11" s="527"/>
      <c r="V11" s="527"/>
      <c r="W11" s="528">
        <v>21</v>
      </c>
      <c r="X11" s="528"/>
      <c r="Y11" s="527">
        <f>SUM(Y9:AA10)</f>
        <v>134792</v>
      </c>
      <c r="Z11" s="527"/>
      <c r="AA11" s="573"/>
    </row>
    <row r="12" spans="1:27" ht="30" customHeight="1">
      <c r="A12" s="512" t="s">
        <v>33</v>
      </c>
      <c r="B12" s="513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8">
        <v>8</v>
      </c>
      <c r="X12" s="528"/>
      <c r="Y12" s="528">
        <v>17593</v>
      </c>
      <c r="Z12" s="528"/>
      <c r="AA12" s="574"/>
    </row>
    <row r="13" spans="1:27" ht="30" customHeight="1" thickBot="1">
      <c r="A13" s="503" t="s">
        <v>16</v>
      </c>
      <c r="B13" s="504"/>
      <c r="C13" s="529">
        <f>SUM(C11:D12)</f>
        <v>776</v>
      </c>
      <c r="D13" s="529"/>
      <c r="E13" s="529">
        <f>SUM(E11:G12)</f>
        <v>9375077</v>
      </c>
      <c r="F13" s="529"/>
      <c r="G13" s="529"/>
      <c r="H13" s="529">
        <f>SUM(H11:I12)</f>
        <v>2655</v>
      </c>
      <c r="I13" s="529"/>
      <c r="J13" s="529">
        <f>SUM(J11:L12)</f>
        <v>9752771</v>
      </c>
      <c r="K13" s="529"/>
      <c r="L13" s="529"/>
      <c r="M13" s="529">
        <f>SUM(M11:N12)</f>
        <v>1</v>
      </c>
      <c r="N13" s="529"/>
      <c r="O13" s="529">
        <f>SUM(O11:Q12)</f>
        <v>8755</v>
      </c>
      <c r="P13" s="529"/>
      <c r="Q13" s="529"/>
      <c r="R13" s="529">
        <f>SUM(R11:S12)</f>
        <v>0</v>
      </c>
      <c r="S13" s="529"/>
      <c r="T13" s="529">
        <f>SUM(T11:V12)</f>
        <v>0</v>
      </c>
      <c r="U13" s="529"/>
      <c r="V13" s="529"/>
      <c r="W13" s="529">
        <f>SUM(W11:X12)</f>
        <v>29</v>
      </c>
      <c r="X13" s="529"/>
      <c r="Y13" s="529">
        <f>SUM(Y11:AA12)</f>
        <v>152385</v>
      </c>
      <c r="Z13" s="529"/>
      <c r="AA13" s="575"/>
    </row>
    <row r="14" spans="1:27" ht="18" customHeight="1">
      <c r="A14" s="27"/>
      <c r="B14" s="28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0"/>
      <c r="Z14" s="143"/>
      <c r="AA14" s="143"/>
    </row>
    <row r="15" spans="1:27" ht="18" customHeight="1">
      <c r="A15" s="27"/>
      <c r="B15" s="28"/>
      <c r="C15" s="29"/>
      <c r="D15" s="29"/>
      <c r="E15" s="30"/>
      <c r="F15" s="30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0"/>
      <c r="Z15" s="143"/>
      <c r="AA15" s="143"/>
    </row>
    <row r="16" spans="1:27" ht="27" customHeight="1" thickBot="1">
      <c r="A16" s="498" t="s">
        <v>56</v>
      </c>
      <c r="B16" s="498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57" customHeight="1">
      <c r="A17" s="505" t="s">
        <v>121</v>
      </c>
      <c r="B17" s="506"/>
      <c r="C17" s="530" t="s">
        <v>122</v>
      </c>
      <c r="D17" s="531"/>
      <c r="E17" s="532"/>
      <c r="F17" s="532"/>
      <c r="G17" s="533"/>
      <c r="H17" s="530" t="s">
        <v>123</v>
      </c>
      <c r="I17" s="531"/>
      <c r="J17" s="532"/>
      <c r="K17" s="532"/>
      <c r="L17" s="533"/>
      <c r="M17" s="579" t="s">
        <v>124</v>
      </c>
      <c r="N17" s="580"/>
      <c r="O17" s="581"/>
      <c r="P17" s="581"/>
      <c r="Q17" s="582"/>
      <c r="R17" s="579" t="s">
        <v>125</v>
      </c>
      <c r="S17" s="580"/>
      <c r="T17" s="581"/>
      <c r="U17" s="581"/>
      <c r="V17" s="581"/>
      <c r="W17" s="576" t="s">
        <v>126</v>
      </c>
      <c r="X17" s="577"/>
      <c r="Y17" s="577"/>
      <c r="Z17" s="577"/>
      <c r="AA17" s="578"/>
    </row>
    <row r="18" spans="1:27" ht="23.25" customHeight="1">
      <c r="A18" s="507"/>
      <c r="B18" s="508"/>
      <c r="C18" s="534" t="s">
        <v>127</v>
      </c>
      <c r="D18" s="500"/>
      <c r="E18" s="523" t="s">
        <v>128</v>
      </c>
      <c r="F18" s="524"/>
      <c r="G18" s="525"/>
      <c r="H18" s="499" t="s">
        <v>127</v>
      </c>
      <c r="I18" s="500"/>
      <c r="J18" s="523" t="s">
        <v>128</v>
      </c>
      <c r="K18" s="524"/>
      <c r="L18" s="525"/>
      <c r="M18" s="499" t="s">
        <v>127</v>
      </c>
      <c r="N18" s="500"/>
      <c r="O18" s="523" t="s">
        <v>128</v>
      </c>
      <c r="P18" s="524"/>
      <c r="Q18" s="525"/>
      <c r="R18" s="499" t="s">
        <v>127</v>
      </c>
      <c r="S18" s="500"/>
      <c r="T18" s="523" t="s">
        <v>128</v>
      </c>
      <c r="U18" s="524"/>
      <c r="V18" s="525"/>
      <c r="W18" s="586" t="s">
        <v>127</v>
      </c>
      <c r="X18" s="570"/>
      <c r="Y18" s="523" t="s">
        <v>128</v>
      </c>
      <c r="Z18" s="524"/>
      <c r="AA18" s="567"/>
    </row>
    <row r="19" spans="1:27" ht="23.25" customHeight="1">
      <c r="A19" s="509"/>
      <c r="B19" s="510"/>
      <c r="C19" s="535"/>
      <c r="D19" s="501"/>
      <c r="E19" s="583" t="s">
        <v>129</v>
      </c>
      <c r="F19" s="584"/>
      <c r="G19" s="585"/>
      <c r="H19" s="501"/>
      <c r="I19" s="501"/>
      <c r="J19" s="583" t="s">
        <v>129</v>
      </c>
      <c r="K19" s="584"/>
      <c r="L19" s="585"/>
      <c r="M19" s="501"/>
      <c r="N19" s="501"/>
      <c r="O19" s="583" t="s">
        <v>129</v>
      </c>
      <c r="P19" s="584"/>
      <c r="Q19" s="585"/>
      <c r="R19" s="501"/>
      <c r="S19" s="501"/>
      <c r="T19" s="583" t="s">
        <v>129</v>
      </c>
      <c r="U19" s="584"/>
      <c r="V19" s="585"/>
      <c r="W19" s="501"/>
      <c r="X19" s="501"/>
      <c r="Y19" s="583" t="s">
        <v>129</v>
      </c>
      <c r="Z19" s="584"/>
      <c r="AA19" s="587"/>
    </row>
    <row r="20" spans="1:27" ht="30" customHeight="1">
      <c r="A20" s="495" t="s">
        <v>54</v>
      </c>
      <c r="B20" s="26" t="s">
        <v>31</v>
      </c>
      <c r="C20" s="502">
        <v>0</v>
      </c>
      <c r="D20" s="502"/>
      <c r="E20" s="502">
        <v>0</v>
      </c>
      <c r="F20" s="502"/>
      <c r="G20" s="502"/>
      <c r="H20" s="502">
        <v>1</v>
      </c>
      <c r="I20" s="502"/>
      <c r="J20" s="502">
        <v>33272</v>
      </c>
      <c r="K20" s="502"/>
      <c r="L20" s="502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02">
        <v>0</v>
      </c>
      <c r="X20" s="502"/>
      <c r="Y20" s="502">
        <v>0</v>
      </c>
      <c r="Z20" s="502"/>
      <c r="AA20" s="589"/>
    </row>
    <row r="21" spans="1:27" ht="30" customHeight="1">
      <c r="A21" s="496"/>
      <c r="B21" s="26" t="s">
        <v>32</v>
      </c>
      <c r="C21" s="502">
        <v>0</v>
      </c>
      <c r="D21" s="502"/>
      <c r="E21" s="502">
        <v>0</v>
      </c>
      <c r="F21" s="502"/>
      <c r="G21" s="502"/>
      <c r="H21" s="502">
        <v>0</v>
      </c>
      <c r="I21" s="502"/>
      <c r="J21" s="502">
        <v>0</v>
      </c>
      <c r="K21" s="502"/>
      <c r="L21" s="502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02">
        <v>0</v>
      </c>
      <c r="X21" s="502"/>
      <c r="Y21" s="502">
        <v>0</v>
      </c>
      <c r="Z21" s="502"/>
      <c r="AA21" s="589"/>
    </row>
    <row r="22" spans="1:27" ht="30" customHeight="1">
      <c r="A22" s="497"/>
      <c r="B22" s="146" t="s">
        <v>180</v>
      </c>
      <c r="C22" s="502">
        <f>SUM(C20:D21)</f>
        <v>0</v>
      </c>
      <c r="D22" s="502"/>
      <c r="E22" s="502">
        <f>SUM(E20:G21)</f>
        <v>0</v>
      </c>
      <c r="F22" s="502"/>
      <c r="G22" s="502"/>
      <c r="H22" s="502">
        <f>SUM(H20:I21)</f>
        <v>1</v>
      </c>
      <c r="I22" s="502"/>
      <c r="J22" s="502">
        <f>SUM(J20:L21)</f>
        <v>33272</v>
      </c>
      <c r="K22" s="502"/>
      <c r="L22" s="502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02">
        <f>SUM(W20:X21)</f>
        <v>0</v>
      </c>
      <c r="X22" s="502"/>
      <c r="Y22" s="502">
        <f>SUM(Y20:AA21)</f>
        <v>0</v>
      </c>
      <c r="Z22" s="502"/>
      <c r="AA22" s="589"/>
    </row>
    <row r="23" spans="1:27" ht="30" customHeight="1">
      <c r="A23" s="512" t="s">
        <v>33</v>
      </c>
      <c r="B23" s="513"/>
      <c r="C23" s="502">
        <v>0</v>
      </c>
      <c r="D23" s="502"/>
      <c r="E23" s="502">
        <v>0</v>
      </c>
      <c r="F23" s="502"/>
      <c r="G23" s="502"/>
      <c r="H23" s="502">
        <v>0</v>
      </c>
      <c r="I23" s="502"/>
      <c r="J23" s="502">
        <v>0</v>
      </c>
      <c r="K23" s="502"/>
      <c r="L23" s="502"/>
      <c r="M23" s="502">
        <v>0</v>
      </c>
      <c r="N23" s="502"/>
      <c r="O23" s="502">
        <v>0</v>
      </c>
      <c r="P23" s="502"/>
      <c r="Q23" s="502"/>
      <c r="R23" s="502">
        <v>0</v>
      </c>
      <c r="S23" s="502"/>
      <c r="T23" s="502">
        <v>0</v>
      </c>
      <c r="U23" s="502"/>
      <c r="V23" s="502"/>
      <c r="W23" s="502">
        <v>0</v>
      </c>
      <c r="X23" s="502"/>
      <c r="Y23" s="502">
        <v>0</v>
      </c>
      <c r="Z23" s="502"/>
      <c r="AA23" s="589"/>
    </row>
    <row r="24" spans="1:27" ht="30" customHeight="1" thickBot="1">
      <c r="A24" s="540" t="s">
        <v>16</v>
      </c>
      <c r="B24" s="504"/>
      <c r="C24" s="541">
        <f>SUM(C22:D23)</f>
        <v>0</v>
      </c>
      <c r="D24" s="542"/>
      <c r="E24" s="541">
        <f>SUM(E22:G23)</f>
        <v>0</v>
      </c>
      <c r="F24" s="542"/>
      <c r="G24" s="542"/>
      <c r="H24" s="541">
        <f>SUM(H22:I23)</f>
        <v>1</v>
      </c>
      <c r="I24" s="542"/>
      <c r="J24" s="541">
        <f>SUM(J22:L23)</f>
        <v>33272</v>
      </c>
      <c r="K24" s="542"/>
      <c r="L24" s="542"/>
      <c r="M24" s="541">
        <f>SUM(M23)</f>
        <v>0</v>
      </c>
      <c r="N24" s="542"/>
      <c r="O24" s="541">
        <f>SUM(O23)</f>
        <v>0</v>
      </c>
      <c r="P24" s="542"/>
      <c r="Q24" s="542"/>
      <c r="R24" s="541">
        <f>SUM(R23)</f>
        <v>0</v>
      </c>
      <c r="S24" s="542"/>
      <c r="T24" s="541">
        <f>SUM(T23)</f>
        <v>0</v>
      </c>
      <c r="U24" s="542"/>
      <c r="V24" s="542"/>
      <c r="W24" s="541">
        <f>SUM(W22:X23)</f>
        <v>0</v>
      </c>
      <c r="X24" s="542"/>
      <c r="Y24" s="541">
        <f>SUM(Y22:AA23)</f>
        <v>0</v>
      </c>
      <c r="Z24" s="542"/>
      <c r="AA24" s="590"/>
    </row>
    <row r="25" spans="1:27" ht="18" customHeight="1">
      <c r="A25" s="32"/>
      <c r="B25" s="2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18" customHeight="1">
      <c r="A26" s="27"/>
      <c r="B26" s="28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0"/>
      <c r="Z26" s="143"/>
      <c r="AA26" s="143"/>
    </row>
    <row r="27" spans="1:27" ht="27" customHeight="1" thickBot="1">
      <c r="A27" s="498" t="s">
        <v>56</v>
      </c>
      <c r="B27" s="498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57" customHeight="1">
      <c r="A28" s="601" t="s">
        <v>121</v>
      </c>
      <c r="B28" s="602"/>
      <c r="C28" s="592" t="s">
        <v>181</v>
      </c>
      <c r="D28" s="532"/>
      <c r="E28" s="532"/>
      <c r="F28" s="532"/>
      <c r="G28" s="593"/>
      <c r="H28" s="616" t="s">
        <v>130</v>
      </c>
      <c r="I28" s="617"/>
      <c r="J28" s="617"/>
      <c r="K28" s="617"/>
      <c r="L28" s="618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23.25" customHeight="1">
      <c r="A29" s="516"/>
      <c r="B29" s="603"/>
      <c r="C29" s="523" t="s">
        <v>127</v>
      </c>
      <c r="D29" s="525"/>
      <c r="E29" s="499" t="s">
        <v>128</v>
      </c>
      <c r="F29" s="534"/>
      <c r="G29" s="500"/>
      <c r="H29" s="613" t="s">
        <v>127</v>
      </c>
      <c r="I29" s="614"/>
      <c r="J29" s="586" t="s">
        <v>128</v>
      </c>
      <c r="K29" s="569"/>
      <c r="L29" s="615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23.25" customHeight="1">
      <c r="A30" s="604"/>
      <c r="B30" s="605"/>
      <c r="C30" s="543"/>
      <c r="D30" s="544"/>
      <c r="E30" s="594" t="s">
        <v>129</v>
      </c>
      <c r="F30" s="594"/>
      <c r="G30" s="594"/>
      <c r="H30" s="538"/>
      <c r="I30" s="539"/>
      <c r="J30" s="594" t="s">
        <v>129</v>
      </c>
      <c r="K30" s="594"/>
      <c r="L30" s="595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30" customHeight="1">
      <c r="A31" s="495" t="s">
        <v>54</v>
      </c>
      <c r="B31" s="25" t="s">
        <v>31</v>
      </c>
      <c r="C31" s="545">
        <v>0</v>
      </c>
      <c r="D31" s="546"/>
      <c r="E31" s="591">
        <v>0</v>
      </c>
      <c r="F31" s="591"/>
      <c r="G31" s="591"/>
      <c r="H31" s="545">
        <f>SUM(C9+H9+M9+R9+W9+C20+H20+M20+R20+W20+C31)</f>
        <v>778</v>
      </c>
      <c r="I31" s="546"/>
      <c r="J31" s="591">
        <f>SUM(E9+J9+O9+T9+Y9+E20+J20+O20+T20+Y20+E31)</f>
        <v>9409371</v>
      </c>
      <c r="K31" s="591"/>
      <c r="L31" s="596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30" customHeight="1">
      <c r="A32" s="496"/>
      <c r="B32" s="26" t="s">
        <v>32</v>
      </c>
      <c r="C32" s="545">
        <v>0</v>
      </c>
      <c r="D32" s="546"/>
      <c r="E32" s="591">
        <v>0</v>
      </c>
      <c r="F32" s="591"/>
      <c r="G32" s="591"/>
      <c r="H32" s="545">
        <f>SUM(C10+H10+M10+R10+W10+C21+H21+M21+R21+W21+C32)</f>
        <v>2676</v>
      </c>
      <c r="I32" s="546"/>
      <c r="J32" s="591">
        <f>SUM(E10+J10+O10+T10+Y10+E21+J21+O21+T21+Y21+E32)</f>
        <v>9895296</v>
      </c>
      <c r="K32" s="591"/>
      <c r="L32" s="596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30" customHeight="1">
      <c r="A33" s="497"/>
      <c r="B33" s="146" t="s">
        <v>180</v>
      </c>
      <c r="C33" s="545">
        <f>SUM(C31:D32)</f>
        <v>0</v>
      </c>
      <c r="D33" s="546"/>
      <c r="E33" s="591">
        <f>SUM(E31:G32)</f>
        <v>0</v>
      </c>
      <c r="F33" s="591"/>
      <c r="G33" s="591"/>
      <c r="H33" s="545">
        <f>SUM(C11+H11+M11+R11+W11+C22+H22+M22+R22+W22+C33)</f>
        <v>3454</v>
      </c>
      <c r="I33" s="546"/>
      <c r="J33" s="591">
        <f>SUM(E11+J11+O11+T11+Y11+E22+J22+O22+T22+Y22+E33)</f>
        <v>19304667</v>
      </c>
      <c r="K33" s="591"/>
      <c r="L33" s="596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30" customHeight="1">
      <c r="A34" s="608" t="s">
        <v>33</v>
      </c>
      <c r="B34" s="609"/>
      <c r="C34" s="536">
        <v>12344</v>
      </c>
      <c r="D34" s="537"/>
      <c r="E34" s="591">
        <v>55449126</v>
      </c>
      <c r="F34" s="591"/>
      <c r="G34" s="591"/>
      <c r="H34" s="545">
        <f>SUM(C12+H12+M12+R12+W12+C23+H23+M23+R23+W23+C34)</f>
        <v>12352</v>
      </c>
      <c r="I34" s="546"/>
      <c r="J34" s="591">
        <f>SUM(E12+J12+O12+T12+Y12+E23+J23+O23+T23+Y23+E34)</f>
        <v>55466719</v>
      </c>
      <c r="K34" s="591"/>
      <c r="L34" s="596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30" customHeight="1" thickBot="1">
      <c r="A35" s="606" t="s">
        <v>16</v>
      </c>
      <c r="B35" s="607"/>
      <c r="C35" s="610">
        <f>SUM(C33:D34)</f>
        <v>12344</v>
      </c>
      <c r="D35" s="611"/>
      <c r="E35" s="599">
        <f>SUM(E33:G34)</f>
        <v>55449126</v>
      </c>
      <c r="F35" s="599"/>
      <c r="G35" s="612"/>
      <c r="H35" s="597">
        <f>SUM(C13+H13+M13+R13+W13+C24+H24+M24+R24+W24+C35)</f>
        <v>15806</v>
      </c>
      <c r="I35" s="598"/>
      <c r="J35" s="599">
        <f>SUM(E13+J13+O13+T13+Y13+E24+J24+O24+T24+Y24+E35)</f>
        <v>74771386</v>
      </c>
      <c r="K35" s="599"/>
      <c r="L35" s="600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</sheetData>
  <mergeCells count="195">
    <mergeCell ref="H35:I35"/>
    <mergeCell ref="J35:L35"/>
    <mergeCell ref="A28:B30"/>
    <mergeCell ref="A35:B35"/>
    <mergeCell ref="A34:B34"/>
    <mergeCell ref="C35:D35"/>
    <mergeCell ref="E35:G35"/>
    <mergeCell ref="H29:I29"/>
    <mergeCell ref="J29:L29"/>
    <mergeCell ref="H28:L28"/>
    <mergeCell ref="C28:G28"/>
    <mergeCell ref="E34:G34"/>
    <mergeCell ref="J30:L30"/>
    <mergeCell ref="J31:L31"/>
    <mergeCell ref="J32:L32"/>
    <mergeCell ref="J33:L33"/>
    <mergeCell ref="J34:L34"/>
    <mergeCell ref="E30:G30"/>
    <mergeCell ref="E31:G31"/>
    <mergeCell ref="E32:G32"/>
    <mergeCell ref="E33:G33"/>
    <mergeCell ref="H31:I31"/>
    <mergeCell ref="H32:I32"/>
    <mergeCell ref="H33:I33"/>
    <mergeCell ref="H34:I34"/>
    <mergeCell ref="W21:X21"/>
    <mergeCell ref="W22:X22"/>
    <mergeCell ref="W23:X23"/>
    <mergeCell ref="W24:X24"/>
    <mergeCell ref="R21:S21"/>
    <mergeCell ref="R22:S22"/>
    <mergeCell ref="R23:S23"/>
    <mergeCell ref="R24:S24"/>
    <mergeCell ref="M21:N21"/>
    <mergeCell ref="M22:N22"/>
    <mergeCell ref="M23:N23"/>
    <mergeCell ref="M24:N24"/>
    <mergeCell ref="H21:I21"/>
    <mergeCell ref="H22:I22"/>
    <mergeCell ref="H23:I23"/>
    <mergeCell ref="H24:I24"/>
    <mergeCell ref="J21:L21"/>
    <mergeCell ref="J22:L22"/>
    <mergeCell ref="J23:L23"/>
    <mergeCell ref="Y21:AA21"/>
    <mergeCell ref="Y22:AA22"/>
    <mergeCell ref="Y23:AA23"/>
    <mergeCell ref="Y24:AA24"/>
    <mergeCell ref="T21:V21"/>
    <mergeCell ref="T22:V22"/>
    <mergeCell ref="T23:V23"/>
    <mergeCell ref="T24:V24"/>
    <mergeCell ref="O21:Q21"/>
    <mergeCell ref="O22:Q22"/>
    <mergeCell ref="O23:Q23"/>
    <mergeCell ref="O24:Q24"/>
    <mergeCell ref="J24:L24"/>
    <mergeCell ref="T19:V19"/>
    <mergeCell ref="Y18:AA18"/>
    <mergeCell ref="Y19:AA19"/>
    <mergeCell ref="J20:L20"/>
    <mergeCell ref="O20:Q20"/>
    <mergeCell ref="T20:V20"/>
    <mergeCell ref="Y20:AA20"/>
    <mergeCell ref="M20:N20"/>
    <mergeCell ref="R20:S20"/>
    <mergeCell ref="E19:G19"/>
    <mergeCell ref="J18:L18"/>
    <mergeCell ref="J19:L19"/>
    <mergeCell ref="W20:X20"/>
    <mergeCell ref="R19:S19"/>
    <mergeCell ref="W18:X18"/>
    <mergeCell ref="W19:X19"/>
    <mergeCell ref="O18:Q18"/>
    <mergeCell ref="O19:Q19"/>
    <mergeCell ref="T18:V18"/>
    <mergeCell ref="H20:I20"/>
    <mergeCell ref="H18:I18"/>
    <mergeCell ref="H19:I19"/>
    <mergeCell ref="M18:N18"/>
    <mergeCell ref="M19:N19"/>
    <mergeCell ref="R18:S18"/>
    <mergeCell ref="W17:AA17"/>
    <mergeCell ref="R17:V17"/>
    <mergeCell ref="M17:Q17"/>
    <mergeCell ref="H17:L17"/>
    <mergeCell ref="Y13:AA13"/>
    <mergeCell ref="M13:N13"/>
    <mergeCell ref="J13:L13"/>
    <mergeCell ref="H13:I13"/>
    <mergeCell ref="W13:X13"/>
    <mergeCell ref="R13:S13"/>
    <mergeCell ref="O13:Q13"/>
    <mergeCell ref="T13:V13"/>
    <mergeCell ref="W9:X9"/>
    <mergeCell ref="W10:X10"/>
    <mergeCell ref="W11:X11"/>
    <mergeCell ref="W12:X12"/>
    <mergeCell ref="Y9:AA9"/>
    <mergeCell ref="Y10:AA10"/>
    <mergeCell ref="Y11:AA11"/>
    <mergeCell ref="Y12:AA12"/>
    <mergeCell ref="O9:Q9"/>
    <mergeCell ref="O10:Q10"/>
    <mergeCell ref="O11:Q11"/>
    <mergeCell ref="O12:Q12"/>
    <mergeCell ref="T9:V9"/>
    <mergeCell ref="T10:V10"/>
    <mergeCell ref="T11:V11"/>
    <mergeCell ref="T12:V12"/>
    <mergeCell ref="R9:S9"/>
    <mergeCell ref="R10:S10"/>
    <mergeCell ref="R11:S11"/>
    <mergeCell ref="R12:S12"/>
    <mergeCell ref="H12:I12"/>
    <mergeCell ref="H11:I11"/>
    <mergeCell ref="H10:I10"/>
    <mergeCell ref="H9:I9"/>
    <mergeCell ref="J12:L12"/>
    <mergeCell ref="J11:L11"/>
    <mergeCell ref="J10:L10"/>
    <mergeCell ref="J9:L9"/>
    <mergeCell ref="M12:N12"/>
    <mergeCell ref="M11:N11"/>
    <mergeCell ref="M10:N10"/>
    <mergeCell ref="M9:N9"/>
    <mergeCell ref="T7:V7"/>
    <mergeCell ref="T8:V8"/>
    <mergeCell ref="Y7:AA7"/>
    <mergeCell ref="Y8:AA8"/>
    <mergeCell ref="W7:X7"/>
    <mergeCell ref="W8:X8"/>
    <mergeCell ref="E7:G7"/>
    <mergeCell ref="C8:D8"/>
    <mergeCell ref="H7:I7"/>
    <mergeCell ref="M7:N7"/>
    <mergeCell ref="J7:L7"/>
    <mergeCell ref="J8:L8"/>
    <mergeCell ref="H8:I8"/>
    <mergeCell ref="E8:G8"/>
    <mergeCell ref="C7:D7"/>
    <mergeCell ref="C12:D12"/>
    <mergeCell ref="C11:D11"/>
    <mergeCell ref="C10:D10"/>
    <mergeCell ref="C9:D9"/>
    <mergeCell ref="A4:AA5"/>
    <mergeCell ref="C6:G6"/>
    <mergeCell ref="H6:L6"/>
    <mergeCell ref="M6:Q6"/>
    <mergeCell ref="R6:V6"/>
    <mergeCell ref="W6:AA6"/>
    <mergeCell ref="C30:D30"/>
    <mergeCell ref="C31:D31"/>
    <mergeCell ref="C32:D32"/>
    <mergeCell ref="C33:D33"/>
    <mergeCell ref="C34:D34"/>
    <mergeCell ref="H30:I30"/>
    <mergeCell ref="A23:B23"/>
    <mergeCell ref="A24:B24"/>
    <mergeCell ref="C23:D23"/>
    <mergeCell ref="C24:D24"/>
    <mergeCell ref="E23:G23"/>
    <mergeCell ref="E24:G24"/>
    <mergeCell ref="C29:D29"/>
    <mergeCell ref="E29:G29"/>
    <mergeCell ref="C19:D19"/>
    <mergeCell ref="A20:A22"/>
    <mergeCell ref="C20:D20"/>
    <mergeCell ref="C21:D21"/>
    <mergeCell ref="C22:D22"/>
    <mergeCell ref="E13:G13"/>
    <mergeCell ref="C13:D13"/>
    <mergeCell ref="C17:G17"/>
    <mergeCell ref="C18:D18"/>
    <mergeCell ref="E18:G18"/>
    <mergeCell ref="A9:A11"/>
    <mergeCell ref="A12:B12"/>
    <mergeCell ref="A6:B8"/>
    <mergeCell ref="O8:Q8"/>
    <mergeCell ref="M8:N8"/>
    <mergeCell ref="O7:Q7"/>
    <mergeCell ref="E12:G12"/>
    <mergeCell ref="E11:G11"/>
    <mergeCell ref="E10:G10"/>
    <mergeCell ref="E9:G9"/>
    <mergeCell ref="A31:A33"/>
    <mergeCell ref="A16:B16"/>
    <mergeCell ref="A27:B27"/>
    <mergeCell ref="R7:S7"/>
    <mergeCell ref="R8:S8"/>
    <mergeCell ref="E20:G20"/>
    <mergeCell ref="E21:G21"/>
    <mergeCell ref="E22:G22"/>
    <mergeCell ref="A13:B13"/>
    <mergeCell ref="A17:B19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0">
      <selection activeCell="I31" sqref="I31"/>
    </sheetView>
  </sheetViews>
  <sheetFormatPr defaultColWidth="9.00390625" defaultRowHeight="13.5"/>
  <cols>
    <col min="1" max="4" width="17.875" style="12" customWidth="1"/>
    <col min="5" max="5" width="5.625" style="12" customWidth="1"/>
    <col min="6" max="6" width="9.75390625" style="12" customWidth="1"/>
    <col min="7" max="7" width="17.875" style="12" customWidth="1"/>
    <col min="8" max="8" width="6.625" style="12" customWidth="1"/>
    <col min="9" max="9" width="9.75390625" style="12" customWidth="1"/>
    <col min="10" max="10" width="18.00390625" style="12" customWidth="1"/>
    <col min="11" max="16384" width="9.00390625" style="12" customWidth="1"/>
  </cols>
  <sheetData>
    <row r="1" spans="1:8" ht="13.5">
      <c r="A1" s="224" t="s">
        <v>57</v>
      </c>
      <c r="B1" s="224"/>
      <c r="C1" s="224"/>
      <c r="D1" s="224"/>
      <c r="E1" s="224"/>
      <c r="F1" s="224"/>
      <c r="G1" s="224"/>
      <c r="H1" s="224"/>
    </row>
    <row r="2" spans="1:10" ht="18.75" customHeight="1">
      <c r="A2" s="224"/>
      <c r="B2" s="224"/>
      <c r="C2" s="224"/>
      <c r="D2" s="224"/>
      <c r="E2" s="224"/>
      <c r="F2" s="224"/>
      <c r="G2" s="224"/>
      <c r="H2" s="224"/>
      <c r="I2" s="43"/>
      <c r="J2" s="43"/>
    </row>
    <row r="3" spans="1:10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3.5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3.5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5" customHeight="1">
      <c r="A6" s="44"/>
      <c r="B6" s="45"/>
      <c r="C6" s="45"/>
      <c r="D6" s="45"/>
      <c r="E6" s="45"/>
      <c r="F6" s="45"/>
      <c r="G6" s="45"/>
      <c r="H6" s="45"/>
      <c r="I6" s="45"/>
      <c r="J6" s="45"/>
    </row>
    <row r="7" spans="1:10" ht="15" customHeight="1" thickBot="1">
      <c r="A7" s="46"/>
      <c r="B7" s="45"/>
      <c r="C7" s="45"/>
      <c r="D7" s="45"/>
      <c r="E7" s="45"/>
      <c r="F7" s="45"/>
      <c r="G7" s="45"/>
      <c r="H7" s="45"/>
      <c r="I7" s="45"/>
      <c r="J7" s="45"/>
    </row>
    <row r="8" spans="1:10" ht="18.75" customHeight="1">
      <c r="A8" s="225" t="s">
        <v>70</v>
      </c>
      <c r="B8" s="226"/>
      <c r="C8" s="226"/>
      <c r="D8" s="227"/>
      <c r="E8" s="231" t="s">
        <v>38</v>
      </c>
      <c r="F8" s="232"/>
      <c r="G8" s="232"/>
      <c r="H8" s="232"/>
      <c r="I8" s="232"/>
      <c r="J8" s="233"/>
    </row>
    <row r="9" spans="1:10" ht="75" customHeight="1">
      <c r="A9" s="228"/>
      <c r="B9" s="229"/>
      <c r="C9" s="229"/>
      <c r="D9" s="230"/>
      <c r="E9" s="234" t="s">
        <v>184</v>
      </c>
      <c r="F9" s="234"/>
      <c r="G9" s="234"/>
      <c r="H9" s="234" t="s">
        <v>71</v>
      </c>
      <c r="I9" s="234"/>
      <c r="J9" s="235"/>
    </row>
    <row r="10" spans="1:10" ht="19.5" customHeight="1">
      <c r="A10" s="47"/>
      <c r="B10" s="48"/>
      <c r="C10" s="48"/>
      <c r="D10" s="49" t="s">
        <v>72</v>
      </c>
      <c r="E10" s="215" t="s">
        <v>73</v>
      </c>
      <c r="F10" s="216"/>
      <c r="G10" s="217"/>
      <c r="H10" s="218" t="s">
        <v>74</v>
      </c>
      <c r="I10" s="218"/>
      <c r="J10" s="219"/>
    </row>
    <row r="11" spans="1:10" ht="42.75" customHeight="1">
      <c r="A11" s="50" t="s">
        <v>133</v>
      </c>
      <c r="B11" s="50" t="s">
        <v>35</v>
      </c>
      <c r="C11" s="50" t="s">
        <v>36</v>
      </c>
      <c r="D11" s="51"/>
      <c r="E11" s="220" t="s">
        <v>133</v>
      </c>
      <c r="F11" s="221"/>
      <c r="G11" s="51"/>
      <c r="H11" s="222" t="s">
        <v>82</v>
      </c>
      <c r="I11" s="223"/>
      <c r="J11" s="52"/>
    </row>
    <row r="12" spans="1:10" ht="78" customHeight="1">
      <c r="A12" s="53" t="s">
        <v>75</v>
      </c>
      <c r="B12" s="54" t="s">
        <v>76</v>
      </c>
      <c r="C12" s="54" t="s">
        <v>39</v>
      </c>
      <c r="D12" s="54" t="s">
        <v>37</v>
      </c>
      <c r="E12" s="54"/>
      <c r="F12" s="53" t="s">
        <v>77</v>
      </c>
      <c r="G12" s="54" t="s">
        <v>39</v>
      </c>
      <c r="H12" s="55"/>
      <c r="I12" s="56"/>
      <c r="J12" s="57" t="s">
        <v>39</v>
      </c>
    </row>
    <row r="13" spans="1:10" ht="51" customHeight="1">
      <c r="A13" s="58">
        <v>868</v>
      </c>
      <c r="B13" s="58">
        <v>93327</v>
      </c>
      <c r="C13" s="58">
        <v>7378490</v>
      </c>
      <c r="D13" s="58">
        <v>79061</v>
      </c>
      <c r="E13" s="58">
        <v>4</v>
      </c>
      <c r="F13" s="58">
        <v>0</v>
      </c>
      <c r="G13" s="58">
        <v>10215</v>
      </c>
      <c r="H13" s="58">
        <v>405</v>
      </c>
      <c r="I13" s="58">
        <v>3</v>
      </c>
      <c r="J13" s="59">
        <v>5575596</v>
      </c>
    </row>
    <row r="14" spans="1:10" ht="51" customHeight="1">
      <c r="A14" s="58">
        <v>48</v>
      </c>
      <c r="B14" s="58">
        <v>7761</v>
      </c>
      <c r="C14" s="58">
        <v>523272</v>
      </c>
      <c r="D14" s="58">
        <v>67423</v>
      </c>
      <c r="E14" s="58">
        <v>0</v>
      </c>
      <c r="F14" s="58">
        <v>0</v>
      </c>
      <c r="G14" s="58">
        <v>0</v>
      </c>
      <c r="H14" s="58">
        <v>46</v>
      </c>
      <c r="I14" s="58">
        <v>0</v>
      </c>
      <c r="J14" s="59">
        <v>307550</v>
      </c>
    </row>
    <row r="15" spans="1:10" ht="51" customHeight="1">
      <c r="A15" s="58">
        <v>198</v>
      </c>
      <c r="B15" s="58">
        <v>16519</v>
      </c>
      <c r="C15" s="58">
        <v>708128</v>
      </c>
      <c r="D15" s="58">
        <v>42867</v>
      </c>
      <c r="E15" s="58">
        <v>2</v>
      </c>
      <c r="F15" s="58">
        <v>0</v>
      </c>
      <c r="G15" s="58">
        <v>3510</v>
      </c>
      <c r="H15" s="58">
        <v>0</v>
      </c>
      <c r="I15" s="58">
        <v>0</v>
      </c>
      <c r="J15" s="59">
        <v>18476</v>
      </c>
    </row>
    <row r="16" spans="1:10" ht="51" customHeight="1">
      <c r="A16" s="117">
        <f aca="true" t="shared" si="0" ref="A16:J16">SUM(A13:A15)</f>
        <v>1114</v>
      </c>
      <c r="B16" s="117">
        <f t="shared" si="0"/>
        <v>117607</v>
      </c>
      <c r="C16" s="117">
        <f t="shared" si="0"/>
        <v>8609890</v>
      </c>
      <c r="D16" s="60">
        <v>73209</v>
      </c>
      <c r="E16" s="117">
        <f>SUM(E13:E15)</f>
        <v>6</v>
      </c>
      <c r="F16" s="117">
        <f t="shared" si="0"/>
        <v>0</v>
      </c>
      <c r="G16" s="117">
        <f t="shared" si="0"/>
        <v>13725</v>
      </c>
      <c r="H16" s="117">
        <f>SUM(H13:H15)</f>
        <v>451</v>
      </c>
      <c r="I16" s="117">
        <f>SUM(I13:I15)</f>
        <v>3</v>
      </c>
      <c r="J16" s="121">
        <f t="shared" si="0"/>
        <v>5901622</v>
      </c>
    </row>
    <row r="17" spans="1:10" ht="51" customHeight="1">
      <c r="A17" s="58">
        <v>2068</v>
      </c>
      <c r="B17" s="58">
        <v>274132</v>
      </c>
      <c r="C17" s="58">
        <v>4265569</v>
      </c>
      <c r="D17" s="58">
        <v>15560</v>
      </c>
      <c r="E17" s="58">
        <v>1</v>
      </c>
      <c r="F17" s="58">
        <v>0</v>
      </c>
      <c r="G17" s="58">
        <v>1250</v>
      </c>
      <c r="H17" s="58">
        <v>42</v>
      </c>
      <c r="I17" s="58">
        <v>0</v>
      </c>
      <c r="J17" s="59">
        <v>142585</v>
      </c>
    </row>
    <row r="18" spans="1:10" ht="51" customHeight="1">
      <c r="A18" s="58">
        <v>46</v>
      </c>
      <c r="B18" s="58">
        <v>8770</v>
      </c>
      <c r="C18" s="58">
        <v>82514</v>
      </c>
      <c r="D18" s="58">
        <v>9409</v>
      </c>
      <c r="E18" s="58">
        <v>0</v>
      </c>
      <c r="F18" s="58">
        <v>0</v>
      </c>
      <c r="G18" s="58">
        <v>0</v>
      </c>
      <c r="H18" s="58">
        <v>6</v>
      </c>
      <c r="I18" s="58">
        <v>0</v>
      </c>
      <c r="J18" s="59">
        <v>26931</v>
      </c>
    </row>
    <row r="19" spans="1:10" ht="51" customHeight="1">
      <c r="A19" s="61">
        <v>103</v>
      </c>
      <c r="B19" s="61">
        <v>15915</v>
      </c>
      <c r="C19" s="61">
        <v>226758</v>
      </c>
      <c r="D19" s="61">
        <v>14248</v>
      </c>
      <c r="E19" s="61">
        <v>0</v>
      </c>
      <c r="F19" s="58">
        <v>0</v>
      </c>
      <c r="G19" s="58">
        <v>0</v>
      </c>
      <c r="H19" s="58">
        <v>0</v>
      </c>
      <c r="I19" s="58">
        <v>0</v>
      </c>
      <c r="J19" s="59">
        <v>2815</v>
      </c>
    </row>
    <row r="20" spans="1:10" ht="51" customHeight="1">
      <c r="A20" s="117">
        <f>SUM(A17:A19)</f>
        <v>2217</v>
      </c>
      <c r="B20" s="117">
        <f>SUM(B17:B19)</f>
        <v>298817</v>
      </c>
      <c r="C20" s="117">
        <f>SUM(C17:C19)</f>
        <v>4574841</v>
      </c>
      <c r="D20" s="62">
        <v>15310</v>
      </c>
      <c r="E20" s="117">
        <f aca="true" t="shared" si="1" ref="E20:J20">SUM(E17:E19)</f>
        <v>1</v>
      </c>
      <c r="F20" s="117">
        <f t="shared" si="1"/>
        <v>0</v>
      </c>
      <c r="G20" s="118">
        <f t="shared" si="1"/>
        <v>1250</v>
      </c>
      <c r="H20" s="118">
        <f t="shared" si="1"/>
        <v>48</v>
      </c>
      <c r="I20" s="117">
        <f t="shared" si="1"/>
        <v>0</v>
      </c>
      <c r="J20" s="122">
        <f t="shared" si="1"/>
        <v>172331</v>
      </c>
    </row>
    <row r="21" spans="1:10" ht="51" customHeight="1">
      <c r="A21" s="119">
        <f>A16+A20</f>
        <v>3331</v>
      </c>
      <c r="B21" s="119">
        <f>B16+B20</f>
        <v>416424</v>
      </c>
      <c r="C21" s="119">
        <f>C16+C20</f>
        <v>13184731</v>
      </c>
      <c r="D21" s="62">
        <v>31662</v>
      </c>
      <c r="E21" s="119">
        <f aca="true" t="shared" si="2" ref="E21:J21">E16+E20</f>
        <v>7</v>
      </c>
      <c r="F21" s="119">
        <f t="shared" si="2"/>
        <v>0</v>
      </c>
      <c r="G21" s="119">
        <f t="shared" si="2"/>
        <v>14975</v>
      </c>
      <c r="H21" s="119">
        <f t="shared" si="2"/>
        <v>499</v>
      </c>
      <c r="I21" s="119">
        <f t="shared" si="2"/>
        <v>3</v>
      </c>
      <c r="J21" s="123">
        <f t="shared" si="2"/>
        <v>6073953</v>
      </c>
    </row>
    <row r="22" spans="1:10" ht="51" customHeight="1">
      <c r="A22" s="63">
        <v>1118</v>
      </c>
      <c r="B22" s="58">
        <v>81478</v>
      </c>
      <c r="C22" s="58">
        <v>6763220</v>
      </c>
      <c r="D22" s="58">
        <v>83007</v>
      </c>
      <c r="E22" s="58">
        <v>16</v>
      </c>
      <c r="F22" s="58">
        <v>0</v>
      </c>
      <c r="G22" s="58">
        <v>79488</v>
      </c>
      <c r="H22" s="58">
        <v>464</v>
      </c>
      <c r="I22" s="58">
        <v>1</v>
      </c>
      <c r="J22" s="59">
        <v>3642260</v>
      </c>
    </row>
    <row r="23" spans="1:10" ht="51" customHeight="1">
      <c r="A23" s="58">
        <v>19</v>
      </c>
      <c r="B23" s="58">
        <v>4962</v>
      </c>
      <c r="C23" s="58">
        <v>422026</v>
      </c>
      <c r="D23" s="58">
        <v>85052</v>
      </c>
      <c r="E23" s="58">
        <v>2</v>
      </c>
      <c r="F23" s="58">
        <v>0</v>
      </c>
      <c r="G23" s="58">
        <v>21319</v>
      </c>
      <c r="H23" s="58">
        <v>16</v>
      </c>
      <c r="I23" s="58">
        <v>0</v>
      </c>
      <c r="J23" s="59">
        <v>361022</v>
      </c>
    </row>
    <row r="24" spans="1:10" ht="51" customHeight="1">
      <c r="A24" s="58">
        <v>508</v>
      </c>
      <c r="B24" s="58">
        <v>304624</v>
      </c>
      <c r="C24" s="58">
        <v>19319828</v>
      </c>
      <c r="D24" s="63">
        <v>63422</v>
      </c>
      <c r="E24" s="63">
        <v>7</v>
      </c>
      <c r="F24" s="58">
        <v>2</v>
      </c>
      <c r="G24" s="63">
        <v>103819</v>
      </c>
      <c r="H24" s="63">
        <v>3</v>
      </c>
      <c r="I24" s="58">
        <v>0</v>
      </c>
      <c r="J24" s="59">
        <v>1938</v>
      </c>
    </row>
    <row r="25" spans="1:10" ht="51" customHeight="1">
      <c r="A25" s="118">
        <f aca="true" t="shared" si="3" ref="A25:J25">SUM(A22:A24)</f>
        <v>1645</v>
      </c>
      <c r="B25" s="118">
        <f>SUM(B22:B24)</f>
        <v>391064</v>
      </c>
      <c r="C25" s="118">
        <f>SUM(C22:C24)</f>
        <v>26505074</v>
      </c>
      <c r="D25" s="64">
        <v>67777</v>
      </c>
      <c r="E25" s="118">
        <f>SUM(E22:E24)</f>
        <v>25</v>
      </c>
      <c r="F25" s="118">
        <f t="shared" si="3"/>
        <v>2</v>
      </c>
      <c r="G25" s="117">
        <f t="shared" si="3"/>
        <v>204626</v>
      </c>
      <c r="H25" s="117">
        <f t="shared" si="3"/>
        <v>483</v>
      </c>
      <c r="I25" s="118">
        <f>SUM(I22:I24)</f>
        <v>1</v>
      </c>
      <c r="J25" s="122">
        <f t="shared" si="3"/>
        <v>4005220</v>
      </c>
    </row>
    <row r="26" spans="1:10" ht="51" customHeight="1">
      <c r="A26" s="63">
        <v>1172</v>
      </c>
      <c r="B26" s="63">
        <v>160278</v>
      </c>
      <c r="C26" s="63">
        <v>6162025</v>
      </c>
      <c r="D26" s="63">
        <v>38446</v>
      </c>
      <c r="E26" s="63">
        <v>6</v>
      </c>
      <c r="F26" s="63">
        <v>6</v>
      </c>
      <c r="G26" s="58">
        <v>96472</v>
      </c>
      <c r="H26" s="63">
        <v>60</v>
      </c>
      <c r="I26" s="63">
        <v>0</v>
      </c>
      <c r="J26" s="59">
        <v>224185</v>
      </c>
    </row>
    <row r="27" spans="1:10" ht="51" customHeight="1">
      <c r="A27" s="63">
        <v>79</v>
      </c>
      <c r="B27" s="58">
        <v>45999</v>
      </c>
      <c r="C27" s="58">
        <v>1934123</v>
      </c>
      <c r="D27" s="63">
        <v>42047</v>
      </c>
      <c r="E27" s="63">
        <v>0</v>
      </c>
      <c r="F27" s="58">
        <v>0</v>
      </c>
      <c r="G27" s="58">
        <v>0</v>
      </c>
      <c r="H27" s="63">
        <v>13</v>
      </c>
      <c r="I27" s="58">
        <v>0</v>
      </c>
      <c r="J27" s="59">
        <v>16327</v>
      </c>
    </row>
    <row r="28" spans="1:10" ht="51" customHeight="1">
      <c r="A28" s="58">
        <v>344</v>
      </c>
      <c r="B28" s="58">
        <v>197780</v>
      </c>
      <c r="C28" s="58">
        <v>6400919</v>
      </c>
      <c r="D28" s="58">
        <v>32364</v>
      </c>
      <c r="E28" s="58">
        <v>1</v>
      </c>
      <c r="F28" s="63">
        <v>0</v>
      </c>
      <c r="G28" s="63">
        <v>3231</v>
      </c>
      <c r="H28" s="58">
        <v>73</v>
      </c>
      <c r="I28" s="63">
        <v>0</v>
      </c>
      <c r="J28" s="59">
        <v>1532</v>
      </c>
    </row>
    <row r="29" spans="1:10" ht="51" customHeight="1">
      <c r="A29" s="60">
        <f aca="true" t="shared" si="4" ref="A29:J29">SUM(A26:A28)</f>
        <v>1595</v>
      </c>
      <c r="B29" s="64">
        <f t="shared" si="4"/>
        <v>404057</v>
      </c>
      <c r="C29" s="64">
        <f t="shared" si="4"/>
        <v>14497067</v>
      </c>
      <c r="D29" s="60">
        <v>35879</v>
      </c>
      <c r="E29" s="64">
        <f t="shared" si="4"/>
        <v>7</v>
      </c>
      <c r="F29" s="60">
        <f>SUM(F26:F28)</f>
        <v>6</v>
      </c>
      <c r="G29" s="60">
        <f t="shared" si="4"/>
        <v>99703</v>
      </c>
      <c r="H29" s="60">
        <f t="shared" si="4"/>
        <v>146</v>
      </c>
      <c r="I29" s="60">
        <f>SUM(I26:I28)</f>
        <v>0</v>
      </c>
      <c r="J29" s="124">
        <f t="shared" si="4"/>
        <v>242044</v>
      </c>
    </row>
    <row r="30" spans="1:10" ht="51" customHeight="1">
      <c r="A30" s="60">
        <f>A25+A29</f>
        <v>3240</v>
      </c>
      <c r="B30" s="60">
        <f>B25+B29</f>
        <v>795121</v>
      </c>
      <c r="C30" s="60">
        <f>C25+C29</f>
        <v>41002141</v>
      </c>
      <c r="D30" s="60">
        <v>51567</v>
      </c>
      <c r="E30" s="60">
        <f aca="true" t="shared" si="5" ref="E30:J30">E25+E29</f>
        <v>32</v>
      </c>
      <c r="F30" s="60">
        <f t="shared" si="5"/>
        <v>8</v>
      </c>
      <c r="G30" s="60">
        <f>G25+G29</f>
        <v>304329</v>
      </c>
      <c r="H30" s="60">
        <f t="shared" si="5"/>
        <v>629</v>
      </c>
      <c r="I30" s="60">
        <f t="shared" si="5"/>
        <v>1</v>
      </c>
      <c r="J30" s="124">
        <f t="shared" si="5"/>
        <v>4247264</v>
      </c>
    </row>
    <row r="31" spans="1:10" ht="54.75" customHeight="1" thickBot="1">
      <c r="A31" s="65">
        <f aca="true" t="shared" si="6" ref="A31:J31">A21+A30</f>
        <v>6571</v>
      </c>
      <c r="B31" s="65">
        <f>B21+B30</f>
        <v>1211545</v>
      </c>
      <c r="C31" s="65">
        <f>C21+C30</f>
        <v>54186872</v>
      </c>
      <c r="D31" s="65">
        <v>44725</v>
      </c>
      <c r="E31" s="65">
        <f>E21+E30</f>
        <v>39</v>
      </c>
      <c r="F31" s="65">
        <f t="shared" si="6"/>
        <v>8</v>
      </c>
      <c r="G31" s="65">
        <f t="shared" si="6"/>
        <v>319304</v>
      </c>
      <c r="H31" s="125">
        <f t="shared" si="6"/>
        <v>1128</v>
      </c>
      <c r="I31" s="65">
        <f>I21+I30</f>
        <v>4</v>
      </c>
      <c r="J31" s="126">
        <f t="shared" si="6"/>
        <v>10321217</v>
      </c>
    </row>
  </sheetData>
  <mergeCells count="9">
    <mergeCell ref="A1:H2"/>
    <mergeCell ref="A8:D9"/>
    <mergeCell ref="E8:J8"/>
    <mergeCell ref="E9:G9"/>
    <mergeCell ref="H9:J9"/>
    <mergeCell ref="E10:G10"/>
    <mergeCell ref="H10:J10"/>
    <mergeCell ref="E11:F11"/>
    <mergeCell ref="H11:I1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0"/>
  <sheetViews>
    <sheetView zoomScale="75" zoomScaleNormal="75" workbookViewId="0" topLeftCell="A21">
      <selection activeCell="I21" sqref="I21"/>
    </sheetView>
  </sheetViews>
  <sheetFormatPr defaultColWidth="9.00390625" defaultRowHeight="13.5"/>
  <cols>
    <col min="1" max="2" width="5.625" style="12" customWidth="1"/>
    <col min="3" max="3" width="19.00390625" style="12" customWidth="1"/>
    <col min="4" max="8" width="17.875" style="12" customWidth="1"/>
    <col min="9" max="9" width="18.00390625" style="12" customWidth="1"/>
    <col min="10" max="10" width="9.375" style="12" bestFit="1" customWidth="1"/>
    <col min="11" max="11" width="11.125" style="12" bestFit="1" customWidth="1"/>
    <col min="12" max="12" width="9.00390625" style="12" customWidth="1"/>
    <col min="13" max="13" width="10.625" style="12" bestFit="1" customWidth="1"/>
    <col min="14" max="14" width="9.00390625" style="12" customWidth="1"/>
    <col min="15" max="15" width="9.75390625" style="12" bestFit="1" customWidth="1"/>
    <col min="16" max="16" width="12.125" style="12" bestFit="1" customWidth="1"/>
    <col min="17" max="17" width="9.00390625" style="12" customWidth="1"/>
    <col min="18" max="18" width="9.125" style="12" bestFit="1" customWidth="1"/>
    <col min="19" max="16384" width="9.00390625" style="12" customWidth="1"/>
  </cols>
  <sheetData>
    <row r="4" ht="14.25">
      <c r="A4" s="66"/>
    </row>
    <row r="5" spans="1:9" ht="15" customHeight="1">
      <c r="A5" s="248" t="s">
        <v>56</v>
      </c>
      <c r="B5" s="248"/>
      <c r="C5" s="248"/>
      <c r="D5" s="45"/>
      <c r="E5" s="45"/>
      <c r="F5" s="45"/>
      <c r="G5" s="45"/>
      <c r="H5" s="45"/>
      <c r="I5" s="45"/>
    </row>
    <row r="6" spans="1:9" ht="15" customHeight="1" thickBot="1">
      <c r="A6" s="249"/>
      <c r="B6" s="249"/>
      <c r="C6" s="249"/>
      <c r="D6" s="45"/>
      <c r="E6" s="45"/>
      <c r="F6" s="45"/>
      <c r="G6" s="45"/>
      <c r="H6" s="45"/>
      <c r="I6" s="45"/>
    </row>
    <row r="7" spans="1:9" ht="18.75" customHeight="1">
      <c r="A7" s="239" t="s">
        <v>34</v>
      </c>
      <c r="B7" s="240"/>
      <c r="C7" s="241"/>
      <c r="D7" s="250" t="s">
        <v>40</v>
      </c>
      <c r="E7" s="251"/>
      <c r="F7" s="205" t="s">
        <v>41</v>
      </c>
      <c r="G7" s="206"/>
      <c r="H7" s="204"/>
      <c r="I7" s="238" t="s">
        <v>42</v>
      </c>
    </row>
    <row r="8" spans="1:9" ht="63" customHeight="1">
      <c r="A8" s="242"/>
      <c r="B8" s="243"/>
      <c r="C8" s="244"/>
      <c r="D8" s="67"/>
      <c r="E8" s="68"/>
      <c r="F8" s="203"/>
      <c r="G8" s="202"/>
      <c r="H8" s="198"/>
      <c r="I8" s="181"/>
    </row>
    <row r="9" spans="1:9" ht="22.5" customHeight="1">
      <c r="A9" s="242"/>
      <c r="B9" s="243"/>
      <c r="C9" s="244"/>
      <c r="D9" s="69"/>
      <c r="E9" s="70" t="s">
        <v>78</v>
      </c>
      <c r="F9" s="42"/>
      <c r="G9" s="41"/>
      <c r="H9" s="70" t="s">
        <v>79</v>
      </c>
      <c r="I9" s="71"/>
    </row>
    <row r="10" spans="1:9" ht="42" customHeight="1">
      <c r="A10" s="242"/>
      <c r="B10" s="243"/>
      <c r="C10" s="244"/>
      <c r="D10" s="51" t="s">
        <v>66</v>
      </c>
      <c r="E10" s="51" t="s">
        <v>43</v>
      </c>
      <c r="F10" s="51" t="s">
        <v>58</v>
      </c>
      <c r="G10" s="51" t="s">
        <v>35</v>
      </c>
      <c r="H10" s="51" t="s">
        <v>36</v>
      </c>
      <c r="I10" s="51" t="s">
        <v>231</v>
      </c>
    </row>
    <row r="11" spans="1:9" ht="60" customHeight="1">
      <c r="A11" s="245"/>
      <c r="B11" s="246"/>
      <c r="C11" s="247"/>
      <c r="D11" s="72"/>
      <c r="E11" s="54" t="s">
        <v>44</v>
      </c>
      <c r="F11" s="54"/>
      <c r="G11" s="54" t="s">
        <v>141</v>
      </c>
      <c r="H11" s="54" t="s">
        <v>140</v>
      </c>
      <c r="I11" s="73" t="s">
        <v>139</v>
      </c>
    </row>
    <row r="12" spans="1:9" ht="51" customHeight="1">
      <c r="A12" s="177" t="s">
        <v>198</v>
      </c>
      <c r="B12" s="180" t="s">
        <v>134</v>
      </c>
      <c r="C12" s="74" t="s">
        <v>5</v>
      </c>
      <c r="D12" s="75">
        <v>409</v>
      </c>
      <c r="E12" s="58">
        <v>4186896</v>
      </c>
      <c r="F12" s="58">
        <v>6</v>
      </c>
      <c r="G12" s="58">
        <v>949</v>
      </c>
      <c r="H12" s="58">
        <v>1229</v>
      </c>
      <c r="I12" s="58">
        <f>'P77（確認済）'!A13-'P77（確認済）'!F13-'P77（確認済）'!I13-'P78（確認済）'!F12</f>
        <v>859</v>
      </c>
    </row>
    <row r="13" spans="1:9" ht="51" customHeight="1">
      <c r="A13" s="178"/>
      <c r="B13" s="181"/>
      <c r="C13" s="76" t="s">
        <v>6</v>
      </c>
      <c r="D13" s="75">
        <v>46</v>
      </c>
      <c r="E13" s="58">
        <v>330944</v>
      </c>
      <c r="F13" s="58">
        <v>0</v>
      </c>
      <c r="G13" s="58">
        <v>0</v>
      </c>
      <c r="H13" s="58">
        <v>0</v>
      </c>
      <c r="I13" s="58">
        <f>'P77（確認済）'!A14-'P77（確認済）'!F14-'P77（確認済）'!I14-'P78（確認済）'!F13</f>
        <v>48</v>
      </c>
    </row>
    <row r="14" spans="1:9" ht="51" customHeight="1">
      <c r="A14" s="178"/>
      <c r="B14" s="181"/>
      <c r="C14" s="76" t="s">
        <v>7</v>
      </c>
      <c r="D14" s="75">
        <v>2</v>
      </c>
      <c r="E14" s="58">
        <v>3510</v>
      </c>
      <c r="F14" s="58">
        <v>1</v>
      </c>
      <c r="G14" s="58">
        <v>43</v>
      </c>
      <c r="H14" s="58">
        <v>101</v>
      </c>
      <c r="I14" s="58">
        <f>'P77（確認済）'!A15-'P77（確認済）'!F15-'P77（確認済）'!I15-'P78（確認済）'!F14</f>
        <v>197</v>
      </c>
    </row>
    <row r="15" spans="1:9" ht="51" customHeight="1">
      <c r="A15" s="178"/>
      <c r="B15" s="182"/>
      <c r="C15" s="127" t="s">
        <v>80</v>
      </c>
      <c r="D15" s="128">
        <f aca="true" t="shared" si="0" ref="D15:I15">SUM(D12:D14)</f>
        <v>457</v>
      </c>
      <c r="E15" s="117">
        <f t="shared" si="0"/>
        <v>4521350</v>
      </c>
      <c r="F15" s="117">
        <f t="shared" si="0"/>
        <v>7</v>
      </c>
      <c r="G15" s="117">
        <f t="shared" si="0"/>
        <v>992</v>
      </c>
      <c r="H15" s="117">
        <f t="shared" si="0"/>
        <v>1330</v>
      </c>
      <c r="I15" s="117">
        <f t="shared" si="0"/>
        <v>1104</v>
      </c>
    </row>
    <row r="16" spans="1:9" ht="51" customHeight="1">
      <c r="A16" s="178"/>
      <c r="B16" s="236" t="s">
        <v>135</v>
      </c>
      <c r="C16" s="77" t="s">
        <v>5</v>
      </c>
      <c r="D16" s="58">
        <v>43</v>
      </c>
      <c r="E16" s="58">
        <v>140562</v>
      </c>
      <c r="F16" s="58">
        <v>2</v>
      </c>
      <c r="G16" s="58">
        <v>282</v>
      </c>
      <c r="H16" s="58">
        <v>207</v>
      </c>
      <c r="I16" s="58">
        <f>'P77（確認済）'!A17-'P77（確認済）'!F17-'P77（確認済）'!I17-'P78（確認済）'!F16</f>
        <v>2066</v>
      </c>
    </row>
    <row r="17" spans="1:9" ht="51" customHeight="1">
      <c r="A17" s="178"/>
      <c r="B17" s="237"/>
      <c r="C17" s="78" t="s">
        <v>6</v>
      </c>
      <c r="D17" s="58">
        <v>6</v>
      </c>
      <c r="E17" s="58">
        <v>11408</v>
      </c>
      <c r="F17" s="58">
        <v>0</v>
      </c>
      <c r="G17" s="58">
        <v>0</v>
      </c>
      <c r="H17" s="58">
        <v>0</v>
      </c>
      <c r="I17" s="58">
        <f>'P77（確認済）'!A18-'P77（確認済）'!F18-'P77（確認済）'!I18-'P78（確認済）'!F17</f>
        <v>46</v>
      </c>
    </row>
    <row r="18" spans="1:9" ht="51" customHeight="1">
      <c r="A18" s="178"/>
      <c r="B18" s="237"/>
      <c r="C18" s="39" t="s">
        <v>7</v>
      </c>
      <c r="D18" s="61">
        <v>0</v>
      </c>
      <c r="E18" s="61">
        <v>0</v>
      </c>
      <c r="F18" s="61">
        <v>0</v>
      </c>
      <c r="G18" s="58">
        <v>0</v>
      </c>
      <c r="H18" s="58">
        <v>0</v>
      </c>
      <c r="I18" s="58">
        <f>'P77（確認済）'!A19-'P77（確認済）'!F19-'P77（確認済）'!I19-'P78（確認済）'!F18</f>
        <v>103</v>
      </c>
    </row>
    <row r="19" spans="1:9" ht="51" customHeight="1">
      <c r="A19" s="178"/>
      <c r="B19" s="237"/>
      <c r="C19" s="129" t="s">
        <v>80</v>
      </c>
      <c r="D19" s="117">
        <f aca="true" t="shared" si="1" ref="D19:I19">SUM(D16:D18)</f>
        <v>49</v>
      </c>
      <c r="E19" s="117">
        <f t="shared" si="1"/>
        <v>151970</v>
      </c>
      <c r="F19" s="117">
        <f t="shared" si="1"/>
        <v>2</v>
      </c>
      <c r="G19" s="117">
        <f t="shared" si="1"/>
        <v>282</v>
      </c>
      <c r="H19" s="118">
        <f t="shared" si="1"/>
        <v>207</v>
      </c>
      <c r="I19" s="118">
        <f t="shared" si="1"/>
        <v>2215</v>
      </c>
    </row>
    <row r="20" spans="1:9" ht="51" customHeight="1">
      <c r="A20" s="179"/>
      <c r="B20" s="175" t="s">
        <v>8</v>
      </c>
      <c r="C20" s="207"/>
      <c r="D20" s="119">
        <f aca="true" t="shared" si="2" ref="D20:I20">D15+D19</f>
        <v>506</v>
      </c>
      <c r="E20" s="119">
        <f t="shared" si="2"/>
        <v>4673320</v>
      </c>
      <c r="F20" s="119">
        <f t="shared" si="2"/>
        <v>9</v>
      </c>
      <c r="G20" s="119">
        <f t="shared" si="2"/>
        <v>1274</v>
      </c>
      <c r="H20" s="119">
        <f t="shared" si="2"/>
        <v>1537</v>
      </c>
      <c r="I20" s="119">
        <f t="shared" si="2"/>
        <v>3319</v>
      </c>
    </row>
    <row r="21" spans="1:9" ht="51" customHeight="1">
      <c r="A21" s="211" t="s">
        <v>192</v>
      </c>
      <c r="B21" s="180" t="s">
        <v>134</v>
      </c>
      <c r="C21" s="79" t="s">
        <v>5</v>
      </c>
      <c r="D21" s="63">
        <v>480</v>
      </c>
      <c r="E21" s="58">
        <v>3995399</v>
      </c>
      <c r="F21" s="58">
        <v>13</v>
      </c>
      <c r="G21" s="58">
        <v>1420</v>
      </c>
      <c r="H21" s="58">
        <v>2823</v>
      </c>
      <c r="I21" s="58">
        <f>'P77（確認済）'!A22-'P77（確認済）'!F22-'P77（確認済）'!I22-'P78（確認済）'!F21</f>
        <v>1104</v>
      </c>
    </row>
    <row r="22" spans="1:9" ht="51" customHeight="1">
      <c r="A22" s="212"/>
      <c r="B22" s="181"/>
      <c r="C22" s="78" t="s">
        <v>6</v>
      </c>
      <c r="D22" s="58">
        <v>18</v>
      </c>
      <c r="E22" s="58">
        <v>178610</v>
      </c>
      <c r="F22" s="58">
        <v>0</v>
      </c>
      <c r="G22" s="58">
        <v>0</v>
      </c>
      <c r="H22" s="58">
        <v>0</v>
      </c>
      <c r="I22" s="58">
        <f>'P77（確認済）'!A23-'P77（確認済）'!F23-'P77（確認済）'!I23-'P78（確認済）'!F22</f>
        <v>19</v>
      </c>
    </row>
    <row r="23" spans="1:9" ht="51" customHeight="1">
      <c r="A23" s="212"/>
      <c r="B23" s="181"/>
      <c r="C23" s="80" t="s">
        <v>7</v>
      </c>
      <c r="D23" s="58">
        <v>10</v>
      </c>
      <c r="E23" s="58">
        <v>111718</v>
      </c>
      <c r="F23" s="63">
        <v>0</v>
      </c>
      <c r="G23" s="58">
        <v>0</v>
      </c>
      <c r="H23" s="63">
        <v>0</v>
      </c>
      <c r="I23" s="58">
        <f>'P77（確認済）'!A24-'P77（確認済）'!F24-'P77（確認済）'!I24-'P78（確認済）'!F23</f>
        <v>506</v>
      </c>
    </row>
    <row r="24" spans="1:9" ht="51" customHeight="1">
      <c r="A24" s="212"/>
      <c r="B24" s="182"/>
      <c r="C24" s="130" t="s">
        <v>80</v>
      </c>
      <c r="D24" s="131">
        <f aca="true" t="shared" si="3" ref="D24:I24">SUM(D21:D23)</f>
        <v>508</v>
      </c>
      <c r="E24" s="118">
        <f t="shared" si="3"/>
        <v>4285727</v>
      </c>
      <c r="F24" s="117">
        <f t="shared" si="3"/>
        <v>13</v>
      </c>
      <c r="G24" s="118">
        <f t="shared" si="3"/>
        <v>1420</v>
      </c>
      <c r="H24" s="117">
        <f t="shared" si="3"/>
        <v>2823</v>
      </c>
      <c r="I24" s="60">
        <f t="shared" si="3"/>
        <v>1629</v>
      </c>
    </row>
    <row r="25" spans="1:9" ht="51" customHeight="1">
      <c r="A25" s="212"/>
      <c r="B25" s="236" t="s">
        <v>199</v>
      </c>
      <c r="C25" s="77" t="s">
        <v>5</v>
      </c>
      <c r="D25" s="63">
        <v>66</v>
      </c>
      <c r="E25" s="63">
        <v>328153</v>
      </c>
      <c r="F25" s="63">
        <v>9</v>
      </c>
      <c r="G25" s="63">
        <v>916</v>
      </c>
      <c r="H25" s="58">
        <v>714</v>
      </c>
      <c r="I25" s="58">
        <f>'P77（確認済）'!A26-'P77（確認済）'!F26-'P77（確認済）'!I26-'P78（確認済）'!F25</f>
        <v>1157</v>
      </c>
    </row>
    <row r="26" spans="1:9" ht="51" customHeight="1">
      <c r="A26" s="212"/>
      <c r="B26" s="237"/>
      <c r="C26" s="78" t="s">
        <v>6</v>
      </c>
      <c r="D26" s="63">
        <v>13</v>
      </c>
      <c r="E26" s="58">
        <v>41016</v>
      </c>
      <c r="F26" s="63">
        <v>0</v>
      </c>
      <c r="G26" s="58">
        <v>0</v>
      </c>
      <c r="H26" s="58">
        <v>0</v>
      </c>
      <c r="I26" s="58">
        <f>'P77（確認済）'!A27-'P77（確認済）'!F27-'P77（確認済）'!I27-'P78（確認済）'!F26</f>
        <v>79</v>
      </c>
    </row>
    <row r="27" spans="1:9" ht="51" customHeight="1">
      <c r="A27" s="212"/>
      <c r="B27" s="237"/>
      <c r="C27" s="79" t="s">
        <v>7</v>
      </c>
      <c r="D27" s="58">
        <v>1</v>
      </c>
      <c r="E27" s="58">
        <v>3231</v>
      </c>
      <c r="F27" s="58">
        <v>0</v>
      </c>
      <c r="G27" s="63">
        <v>0</v>
      </c>
      <c r="H27" s="63">
        <v>0</v>
      </c>
      <c r="I27" s="58">
        <f>'P77（確認済）'!A28-'P77（確認済）'!F28-'P77（確認済）'!I28-'P78（確認済）'!F27</f>
        <v>344</v>
      </c>
    </row>
    <row r="28" spans="1:9" ht="51" customHeight="1">
      <c r="A28" s="212"/>
      <c r="B28" s="214"/>
      <c r="C28" s="129" t="s">
        <v>80</v>
      </c>
      <c r="D28" s="118">
        <f aca="true" t="shared" si="4" ref="D28:I28">SUM(D25:D27)</f>
        <v>80</v>
      </c>
      <c r="E28" s="117">
        <f t="shared" si="4"/>
        <v>372400</v>
      </c>
      <c r="F28" s="117">
        <f t="shared" si="4"/>
        <v>9</v>
      </c>
      <c r="G28" s="118">
        <f t="shared" si="4"/>
        <v>916</v>
      </c>
      <c r="H28" s="118">
        <f t="shared" si="4"/>
        <v>714</v>
      </c>
      <c r="I28" s="118">
        <f t="shared" si="4"/>
        <v>1580</v>
      </c>
    </row>
    <row r="29" spans="1:9" ht="51" customHeight="1">
      <c r="A29" s="213"/>
      <c r="B29" s="175" t="s">
        <v>187</v>
      </c>
      <c r="C29" s="207"/>
      <c r="D29" s="118">
        <f aca="true" t="shared" si="5" ref="D29:I29">D24+D28</f>
        <v>588</v>
      </c>
      <c r="E29" s="118">
        <f t="shared" si="5"/>
        <v>4658127</v>
      </c>
      <c r="F29" s="118">
        <f t="shared" si="5"/>
        <v>22</v>
      </c>
      <c r="G29" s="118">
        <f t="shared" si="5"/>
        <v>2336</v>
      </c>
      <c r="H29" s="118">
        <f>H24+H28</f>
        <v>3537</v>
      </c>
      <c r="I29" s="118">
        <f t="shared" si="5"/>
        <v>3209</v>
      </c>
    </row>
    <row r="30" spans="1:9" ht="57.75" customHeight="1" thickBot="1">
      <c r="A30" s="208" t="s">
        <v>9</v>
      </c>
      <c r="B30" s="209"/>
      <c r="C30" s="210"/>
      <c r="D30" s="120">
        <f aca="true" t="shared" si="6" ref="D30:I30">D20+D29</f>
        <v>1094</v>
      </c>
      <c r="E30" s="120">
        <f t="shared" si="6"/>
        <v>9331447</v>
      </c>
      <c r="F30" s="120">
        <f t="shared" si="6"/>
        <v>31</v>
      </c>
      <c r="G30" s="120">
        <f t="shared" si="6"/>
        <v>3610</v>
      </c>
      <c r="H30" s="120">
        <f t="shared" si="6"/>
        <v>5074</v>
      </c>
      <c r="I30" s="120">
        <f t="shared" si="6"/>
        <v>6528</v>
      </c>
    </row>
  </sheetData>
  <mergeCells count="14">
    <mergeCell ref="A5:C6"/>
    <mergeCell ref="B20:C20"/>
    <mergeCell ref="D7:E7"/>
    <mergeCell ref="F7:H8"/>
    <mergeCell ref="I7:I8"/>
    <mergeCell ref="A7:C11"/>
    <mergeCell ref="A12:A20"/>
    <mergeCell ref="B12:B15"/>
    <mergeCell ref="B16:B19"/>
    <mergeCell ref="A30:C30"/>
    <mergeCell ref="A21:A29"/>
    <mergeCell ref="B21:B24"/>
    <mergeCell ref="B25:B28"/>
    <mergeCell ref="B29:C29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0"/>
  <sheetViews>
    <sheetView view="pageBreakPreview" zoomScale="60" zoomScaleNormal="75" workbookViewId="0" topLeftCell="A17">
      <selection activeCell="K30" sqref="K30"/>
    </sheetView>
  </sheetViews>
  <sheetFormatPr defaultColWidth="9.00390625" defaultRowHeight="13.5"/>
  <cols>
    <col min="1" max="3" width="16.00390625" style="12" customWidth="1"/>
    <col min="4" max="4" width="18.375" style="12" customWidth="1"/>
    <col min="5" max="5" width="5.625" style="12" customWidth="1"/>
    <col min="6" max="6" width="7.625" style="12" customWidth="1"/>
    <col min="7" max="7" width="13.125" style="12" customWidth="1"/>
    <col min="8" max="8" width="5.625" style="12" customWidth="1"/>
    <col min="9" max="9" width="7.625" style="12" customWidth="1"/>
    <col min="10" max="10" width="13.25390625" style="12" customWidth="1"/>
    <col min="11" max="11" width="18.625" style="12" customWidth="1"/>
    <col min="12" max="16384" width="9.00390625" style="12" customWidth="1"/>
  </cols>
  <sheetData>
    <row r="3" ht="14.25">
      <c r="A3" s="66"/>
    </row>
    <row r="4" ht="18.75">
      <c r="A4" s="81"/>
    </row>
    <row r="5" ht="15" thickBot="1">
      <c r="A5" s="66"/>
    </row>
    <row r="6" spans="1:11" ht="18.75" customHeight="1">
      <c r="A6" s="225" t="s">
        <v>59</v>
      </c>
      <c r="B6" s="256"/>
      <c r="C6" s="257"/>
      <c r="D6" s="82"/>
      <c r="E6" s="263" t="s">
        <v>185</v>
      </c>
      <c r="F6" s="264"/>
      <c r="G6" s="265"/>
      <c r="H6" s="205" t="s">
        <v>47</v>
      </c>
      <c r="I6" s="206"/>
      <c r="J6" s="204"/>
      <c r="K6" s="110"/>
    </row>
    <row r="7" spans="1:11" ht="63" customHeight="1">
      <c r="A7" s="258"/>
      <c r="B7" s="259"/>
      <c r="C7" s="260"/>
      <c r="D7" s="83"/>
      <c r="E7" s="266"/>
      <c r="F7" s="267"/>
      <c r="G7" s="268"/>
      <c r="H7" s="203"/>
      <c r="I7" s="202"/>
      <c r="J7" s="198"/>
      <c r="K7" s="111"/>
    </row>
    <row r="8" spans="1:11" ht="19.5" customHeight="1">
      <c r="A8" s="47"/>
      <c r="B8" s="48"/>
      <c r="C8" s="48" t="s">
        <v>144</v>
      </c>
      <c r="D8" s="84" t="s">
        <v>81</v>
      </c>
      <c r="E8" s="275" t="s">
        <v>145</v>
      </c>
      <c r="F8" s="276"/>
      <c r="G8" s="277"/>
      <c r="H8" s="278" t="s">
        <v>146</v>
      </c>
      <c r="I8" s="279"/>
      <c r="J8" s="280"/>
      <c r="K8" s="112"/>
    </row>
    <row r="9" spans="1:11" ht="42.75" customHeight="1">
      <c r="A9" s="85"/>
      <c r="B9" s="261" t="s">
        <v>45</v>
      </c>
      <c r="C9" s="262"/>
      <c r="D9" s="86"/>
      <c r="E9" s="222" t="s">
        <v>82</v>
      </c>
      <c r="F9" s="223"/>
      <c r="G9" s="85"/>
      <c r="H9" s="271" t="s">
        <v>82</v>
      </c>
      <c r="I9" s="272"/>
      <c r="J9" s="87"/>
      <c r="K9" s="113"/>
    </row>
    <row r="10" spans="1:11" ht="78" customHeight="1">
      <c r="A10" s="53" t="s">
        <v>142</v>
      </c>
      <c r="B10" s="88" t="s">
        <v>182</v>
      </c>
      <c r="C10" s="54" t="s">
        <v>143</v>
      </c>
      <c r="D10" s="89" t="s">
        <v>46</v>
      </c>
      <c r="E10" s="269"/>
      <c r="F10" s="270"/>
      <c r="G10" s="90" t="s">
        <v>48</v>
      </c>
      <c r="H10" s="273"/>
      <c r="I10" s="274"/>
      <c r="J10" s="91" t="s">
        <v>48</v>
      </c>
      <c r="K10" s="57" t="s">
        <v>200</v>
      </c>
    </row>
    <row r="11" spans="1:11" ht="50.25" customHeight="1">
      <c r="A11" s="58">
        <v>3190365</v>
      </c>
      <c r="B11" s="58">
        <v>3190365</v>
      </c>
      <c r="C11" s="58">
        <v>0</v>
      </c>
      <c r="D11" s="58">
        <v>96451</v>
      </c>
      <c r="E11" s="254">
        <v>0</v>
      </c>
      <c r="F11" s="255"/>
      <c r="G11" s="58">
        <v>0</v>
      </c>
      <c r="H11" s="287">
        <v>1</v>
      </c>
      <c r="I11" s="288"/>
      <c r="J11" s="92">
        <v>23</v>
      </c>
      <c r="K11" s="59">
        <f>D11-G11-J11</f>
        <v>96428</v>
      </c>
    </row>
    <row r="12" spans="1:11" ht="50.25" customHeight="1">
      <c r="A12" s="58">
        <v>22451</v>
      </c>
      <c r="B12" s="58">
        <v>22451</v>
      </c>
      <c r="C12" s="58">
        <v>169877</v>
      </c>
      <c r="D12" s="58">
        <v>7123</v>
      </c>
      <c r="E12" s="254">
        <v>0</v>
      </c>
      <c r="F12" s="255"/>
      <c r="G12" s="58">
        <v>0</v>
      </c>
      <c r="H12" s="254">
        <v>1</v>
      </c>
      <c r="I12" s="255"/>
      <c r="J12" s="92">
        <v>0</v>
      </c>
      <c r="K12" s="59">
        <f>D12-G12-J12</f>
        <v>7123</v>
      </c>
    </row>
    <row r="13" spans="1:11" ht="50.25" customHeight="1">
      <c r="A13" s="58">
        <v>3433</v>
      </c>
      <c r="B13" s="58">
        <v>3433</v>
      </c>
      <c r="C13" s="58">
        <v>701084</v>
      </c>
      <c r="D13" s="58">
        <v>25737</v>
      </c>
      <c r="E13" s="254">
        <v>0</v>
      </c>
      <c r="F13" s="255"/>
      <c r="G13" s="58">
        <v>0</v>
      </c>
      <c r="H13" s="254">
        <v>1</v>
      </c>
      <c r="I13" s="255"/>
      <c r="J13" s="92">
        <v>1</v>
      </c>
      <c r="K13" s="59">
        <f>D13-G13-J13</f>
        <v>25736</v>
      </c>
    </row>
    <row r="14" spans="1:11" ht="50.25" customHeight="1">
      <c r="A14" s="117">
        <f>SUM(A11:A13)</f>
        <v>3216249</v>
      </c>
      <c r="B14" s="117">
        <f>SUM(B11:B13)</f>
        <v>3216249</v>
      </c>
      <c r="C14" s="117">
        <f>SUM(C11:C13)</f>
        <v>870961</v>
      </c>
      <c r="D14" s="117">
        <f>SUM(D11:D13)</f>
        <v>129311</v>
      </c>
      <c r="E14" s="252">
        <f>SUM(E11:F13)</f>
        <v>0</v>
      </c>
      <c r="F14" s="253"/>
      <c r="G14" s="117">
        <f>SUM(G11:G13)</f>
        <v>0</v>
      </c>
      <c r="H14" s="252">
        <f>SUM(H11:I13)</f>
        <v>3</v>
      </c>
      <c r="I14" s="253"/>
      <c r="J14" s="132">
        <f>SUM(J11:J13)</f>
        <v>24</v>
      </c>
      <c r="K14" s="121">
        <f>SUM(K11:K13)</f>
        <v>129287</v>
      </c>
    </row>
    <row r="15" spans="1:11" ht="50.25" customHeight="1">
      <c r="A15" s="58">
        <v>4124800</v>
      </c>
      <c r="B15" s="58">
        <v>4124800</v>
      </c>
      <c r="C15" s="58">
        <v>0</v>
      </c>
      <c r="D15" s="58">
        <v>125513</v>
      </c>
      <c r="E15" s="254">
        <v>0</v>
      </c>
      <c r="F15" s="255"/>
      <c r="G15" s="58">
        <v>0</v>
      </c>
      <c r="H15" s="254">
        <v>1</v>
      </c>
      <c r="I15" s="255"/>
      <c r="J15" s="92">
        <v>9</v>
      </c>
      <c r="K15" s="59">
        <f>D15-G15-J15</f>
        <v>125504</v>
      </c>
    </row>
    <row r="16" spans="1:11" ht="50.25" customHeight="1">
      <c r="A16" s="58">
        <v>36226</v>
      </c>
      <c r="B16" s="58">
        <v>36226</v>
      </c>
      <c r="C16" s="58">
        <v>34880</v>
      </c>
      <c r="D16" s="58">
        <v>2455</v>
      </c>
      <c r="E16" s="254">
        <v>0</v>
      </c>
      <c r="F16" s="255"/>
      <c r="G16" s="58">
        <v>0</v>
      </c>
      <c r="H16" s="254">
        <v>0</v>
      </c>
      <c r="I16" s="255"/>
      <c r="J16" s="92">
        <v>0</v>
      </c>
      <c r="K16" s="114">
        <f>D16-G16-J16</f>
        <v>2455</v>
      </c>
    </row>
    <row r="17" spans="1:11" ht="50.25" customHeight="1">
      <c r="A17" s="61">
        <v>3934</v>
      </c>
      <c r="B17" s="61">
        <v>3934</v>
      </c>
      <c r="C17" s="61">
        <v>222824</v>
      </c>
      <c r="D17" s="61">
        <v>7257</v>
      </c>
      <c r="E17" s="254">
        <v>0</v>
      </c>
      <c r="F17" s="255"/>
      <c r="G17" s="58">
        <v>0</v>
      </c>
      <c r="H17" s="254">
        <v>0</v>
      </c>
      <c r="I17" s="255"/>
      <c r="J17" s="92">
        <v>0</v>
      </c>
      <c r="K17" s="115">
        <f>D17-G17-J17</f>
        <v>7257</v>
      </c>
    </row>
    <row r="18" spans="1:11" ht="50.25" customHeight="1">
      <c r="A18" s="117">
        <f>SUM(A15:A17)</f>
        <v>4164960</v>
      </c>
      <c r="B18" s="117">
        <f>SUM(B15:B17)</f>
        <v>4164960</v>
      </c>
      <c r="C18" s="117">
        <f>SUM(C15:C17)</f>
        <v>257704</v>
      </c>
      <c r="D18" s="117">
        <f>SUM(D15:D17)</f>
        <v>135225</v>
      </c>
      <c r="E18" s="252">
        <f>SUM(E15:F17)</f>
        <v>0</v>
      </c>
      <c r="F18" s="253"/>
      <c r="G18" s="118">
        <f>SUM(G15:G17)</f>
        <v>0</v>
      </c>
      <c r="H18" s="252">
        <f>SUM(H15:I17)</f>
        <v>1</v>
      </c>
      <c r="I18" s="253"/>
      <c r="J18" s="133">
        <f>SUM(J15:J17)</f>
        <v>9</v>
      </c>
      <c r="K18" s="134">
        <f>SUM(K15:K17)</f>
        <v>135216</v>
      </c>
    </row>
    <row r="19" spans="1:11" ht="50.25" customHeight="1">
      <c r="A19" s="119">
        <f aca="true" t="shared" si="0" ref="A19:F19">A14+A18</f>
        <v>7381209</v>
      </c>
      <c r="B19" s="119">
        <f t="shared" si="0"/>
        <v>7381209</v>
      </c>
      <c r="C19" s="119">
        <f t="shared" si="0"/>
        <v>1128665</v>
      </c>
      <c r="D19" s="119">
        <f t="shared" si="0"/>
        <v>264536</v>
      </c>
      <c r="E19" s="252">
        <f t="shared" si="0"/>
        <v>0</v>
      </c>
      <c r="F19" s="253">
        <f t="shared" si="0"/>
        <v>0</v>
      </c>
      <c r="G19" s="119">
        <f>G14+G18</f>
        <v>0</v>
      </c>
      <c r="H19" s="252">
        <f>H14+H18</f>
        <v>4</v>
      </c>
      <c r="I19" s="253">
        <f>I14+I18</f>
        <v>0</v>
      </c>
      <c r="J19" s="135">
        <f>J14+J18</f>
        <v>33</v>
      </c>
      <c r="K19" s="123">
        <f>K14+K18</f>
        <v>264503</v>
      </c>
    </row>
    <row r="20" spans="1:11" ht="50.25" customHeight="1">
      <c r="A20" s="63">
        <v>2764998</v>
      </c>
      <c r="B20" s="58">
        <v>2764998</v>
      </c>
      <c r="C20" s="58">
        <v>0</v>
      </c>
      <c r="D20" s="58">
        <v>93111</v>
      </c>
      <c r="E20" s="254">
        <v>0</v>
      </c>
      <c r="F20" s="255"/>
      <c r="G20" s="58">
        <v>0</v>
      </c>
      <c r="H20" s="254">
        <v>1</v>
      </c>
      <c r="I20" s="255"/>
      <c r="J20" s="92">
        <v>50</v>
      </c>
      <c r="K20" s="115">
        <f aca="true" t="shared" si="1" ref="K20:K26">D20-G20-J20</f>
        <v>93061</v>
      </c>
    </row>
    <row r="21" spans="1:11" ht="50.25" customHeight="1">
      <c r="A21" s="58">
        <v>73782</v>
      </c>
      <c r="B21" s="58">
        <v>73782</v>
      </c>
      <c r="C21" s="58">
        <v>169634</v>
      </c>
      <c r="D21" s="58">
        <v>8604</v>
      </c>
      <c r="E21" s="254">
        <v>0</v>
      </c>
      <c r="F21" s="255"/>
      <c r="G21" s="58">
        <v>0</v>
      </c>
      <c r="H21" s="254">
        <v>1</v>
      </c>
      <c r="I21" s="255"/>
      <c r="J21" s="92">
        <v>114</v>
      </c>
      <c r="K21" s="115">
        <f t="shared" si="1"/>
        <v>8490</v>
      </c>
    </row>
    <row r="22" spans="1:11" ht="50.25" customHeight="1">
      <c r="A22" s="58">
        <v>5210</v>
      </c>
      <c r="B22" s="58">
        <v>5210</v>
      </c>
      <c r="C22" s="58">
        <v>19202900</v>
      </c>
      <c r="D22" s="63">
        <v>748085</v>
      </c>
      <c r="E22" s="254">
        <v>3</v>
      </c>
      <c r="F22" s="255"/>
      <c r="G22" s="63">
        <v>12930</v>
      </c>
      <c r="H22" s="254">
        <v>3</v>
      </c>
      <c r="I22" s="255"/>
      <c r="J22" s="92">
        <v>17472</v>
      </c>
      <c r="K22" s="115">
        <f t="shared" si="1"/>
        <v>717683</v>
      </c>
    </row>
    <row r="23" spans="1:11" ht="50.25" customHeight="1">
      <c r="A23" s="118">
        <f>SUM(A20:A22)</f>
        <v>2843990</v>
      </c>
      <c r="B23" s="118">
        <f>SUM(B20:B22)</f>
        <v>2843990</v>
      </c>
      <c r="C23" s="118">
        <f>SUM(C20:C22)</f>
        <v>19372534</v>
      </c>
      <c r="D23" s="118">
        <f>SUM(D20:D22)</f>
        <v>849800</v>
      </c>
      <c r="E23" s="283">
        <f>SUM(E20:F22)</f>
        <v>3</v>
      </c>
      <c r="F23" s="284"/>
      <c r="G23" s="117">
        <f>SUM(G20:G22)</f>
        <v>12930</v>
      </c>
      <c r="H23" s="283">
        <f>SUM(H20:I22)</f>
        <v>5</v>
      </c>
      <c r="I23" s="284"/>
      <c r="J23" s="133">
        <f>SUM(J20:J22)</f>
        <v>17636</v>
      </c>
      <c r="K23" s="122">
        <f>SUM(K20:K22)</f>
        <v>819234</v>
      </c>
    </row>
    <row r="24" spans="1:11" ht="50.25" customHeight="1">
      <c r="A24" s="63">
        <v>5833158</v>
      </c>
      <c r="B24" s="63">
        <v>5833158</v>
      </c>
      <c r="C24" s="63">
        <v>0</v>
      </c>
      <c r="D24" s="63">
        <v>175105</v>
      </c>
      <c r="E24" s="281">
        <v>0</v>
      </c>
      <c r="F24" s="282"/>
      <c r="G24" s="58">
        <v>0</v>
      </c>
      <c r="H24" s="281">
        <v>0</v>
      </c>
      <c r="I24" s="282"/>
      <c r="J24" s="92">
        <v>0</v>
      </c>
      <c r="K24" s="115">
        <f t="shared" si="1"/>
        <v>175105</v>
      </c>
    </row>
    <row r="25" spans="1:11" ht="50.25" customHeight="1">
      <c r="A25" s="63">
        <v>1164428</v>
      </c>
      <c r="B25" s="58">
        <v>1164428</v>
      </c>
      <c r="C25" s="58">
        <v>728679</v>
      </c>
      <c r="D25" s="63">
        <v>64080</v>
      </c>
      <c r="E25" s="281">
        <v>0</v>
      </c>
      <c r="F25" s="282"/>
      <c r="G25" s="58">
        <v>0</v>
      </c>
      <c r="H25" s="281">
        <v>0</v>
      </c>
      <c r="I25" s="282"/>
      <c r="J25" s="92">
        <v>0</v>
      </c>
      <c r="K25" s="115">
        <f t="shared" si="1"/>
        <v>64080</v>
      </c>
    </row>
    <row r="26" spans="1:11" ht="50.25" customHeight="1">
      <c r="A26" s="58">
        <v>45839</v>
      </c>
      <c r="B26" s="58">
        <v>45839</v>
      </c>
      <c r="C26" s="58">
        <v>6351849</v>
      </c>
      <c r="D26" s="58">
        <v>253503</v>
      </c>
      <c r="E26" s="281">
        <v>0</v>
      </c>
      <c r="F26" s="282"/>
      <c r="G26" s="63">
        <v>0</v>
      </c>
      <c r="H26" s="281">
        <v>2</v>
      </c>
      <c r="I26" s="282"/>
      <c r="J26" s="92">
        <v>6946</v>
      </c>
      <c r="K26" s="115">
        <f t="shared" si="1"/>
        <v>246557</v>
      </c>
    </row>
    <row r="27" spans="1:11" ht="50.25" customHeight="1">
      <c r="A27" s="118">
        <f>SUM(A24:A26)</f>
        <v>7043425</v>
      </c>
      <c r="B27" s="117">
        <f>SUM(B24:B26)</f>
        <v>7043425</v>
      </c>
      <c r="C27" s="117">
        <f>SUM(C24:C26)</f>
        <v>7080528</v>
      </c>
      <c r="D27" s="117">
        <f>SUM(D24:D26)</f>
        <v>492688</v>
      </c>
      <c r="E27" s="252">
        <f>SUM(E24:F26)</f>
        <v>0</v>
      </c>
      <c r="F27" s="253"/>
      <c r="G27" s="118">
        <f>SUM(G24:G26)</f>
        <v>0</v>
      </c>
      <c r="H27" s="252">
        <f>SUM(H24:I26)</f>
        <v>2</v>
      </c>
      <c r="I27" s="253"/>
      <c r="J27" s="133">
        <f>SUM(J24:J26)</f>
        <v>6946</v>
      </c>
      <c r="K27" s="122">
        <f>SUM(K24:K26)</f>
        <v>485742</v>
      </c>
    </row>
    <row r="28" spans="1:11" ht="50.25" customHeight="1">
      <c r="A28" s="118">
        <f>A23+A27</f>
        <v>9887415</v>
      </c>
      <c r="B28" s="118">
        <f>B23+B27</f>
        <v>9887415</v>
      </c>
      <c r="C28" s="118">
        <f>C23+C27</f>
        <v>26453062</v>
      </c>
      <c r="D28" s="118">
        <f>D23+D27</f>
        <v>1342488</v>
      </c>
      <c r="E28" s="283">
        <f aca="true" t="shared" si="2" ref="E28:K28">E23+E27</f>
        <v>3</v>
      </c>
      <c r="F28" s="284"/>
      <c r="G28" s="118">
        <f t="shared" si="2"/>
        <v>12930</v>
      </c>
      <c r="H28" s="283">
        <f>H23+H27</f>
        <v>7</v>
      </c>
      <c r="I28" s="284"/>
      <c r="J28" s="133">
        <f t="shared" si="2"/>
        <v>24582</v>
      </c>
      <c r="K28" s="122">
        <f t="shared" si="2"/>
        <v>1304976</v>
      </c>
    </row>
    <row r="29" spans="1:11" ht="50.25" customHeight="1" thickBot="1">
      <c r="A29" s="120">
        <f>A19+A28</f>
        <v>17268624</v>
      </c>
      <c r="B29" s="120">
        <f>B19+B28</f>
        <v>17268624</v>
      </c>
      <c r="C29" s="120">
        <f>C19+C28</f>
        <v>27581727</v>
      </c>
      <c r="D29" s="120">
        <f>D19+D28</f>
        <v>1607024</v>
      </c>
      <c r="E29" s="285">
        <f aca="true" t="shared" si="3" ref="E29:K29">E19+E28</f>
        <v>3</v>
      </c>
      <c r="F29" s="286"/>
      <c r="G29" s="120">
        <f t="shared" si="3"/>
        <v>12930</v>
      </c>
      <c r="H29" s="285">
        <f>H19+H28</f>
        <v>11</v>
      </c>
      <c r="I29" s="286"/>
      <c r="J29" s="136">
        <f t="shared" si="3"/>
        <v>24615</v>
      </c>
      <c r="K29" s="137">
        <f t="shared" si="3"/>
        <v>1569479</v>
      </c>
    </row>
    <row r="30" ht="13.5">
      <c r="K30" s="40"/>
    </row>
  </sheetData>
  <mergeCells count="46"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E28:F28"/>
    <mergeCell ref="E29:F29"/>
    <mergeCell ref="H11:I11"/>
    <mergeCell ref="H12:I12"/>
    <mergeCell ref="H13:I13"/>
    <mergeCell ref="H14:I14"/>
    <mergeCell ref="H15:I15"/>
    <mergeCell ref="H16:I16"/>
    <mergeCell ref="H17:I17"/>
    <mergeCell ref="E24:F24"/>
    <mergeCell ref="E25:F25"/>
    <mergeCell ref="E26:F26"/>
    <mergeCell ref="E27:F27"/>
    <mergeCell ref="E20:F20"/>
    <mergeCell ref="E21:F21"/>
    <mergeCell ref="E22:F22"/>
    <mergeCell ref="E23:F23"/>
    <mergeCell ref="E16:F16"/>
    <mergeCell ref="E17:F17"/>
    <mergeCell ref="E18:F18"/>
    <mergeCell ref="E19:F19"/>
    <mergeCell ref="H6:J7"/>
    <mergeCell ref="E9:F10"/>
    <mergeCell ref="H9:I10"/>
    <mergeCell ref="E8:G8"/>
    <mergeCell ref="H8:J8"/>
    <mergeCell ref="A6:C7"/>
    <mergeCell ref="E13:F13"/>
    <mergeCell ref="B9:C9"/>
    <mergeCell ref="E6:G7"/>
    <mergeCell ref="E14:F14"/>
    <mergeCell ref="E15:F15"/>
    <mergeCell ref="E11:F11"/>
    <mergeCell ref="E12:F12"/>
  </mergeCells>
  <printOptions horizontalCentered="1"/>
  <pageMargins left="0.7874015748031497" right="0.7874015748031497" top="0.7874015748031497" bottom="0.3937007874015748" header="0.15748031496062992" footer="0"/>
  <pageSetup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workbookViewId="0" topLeftCell="A24">
      <selection activeCell="T38" sqref="T38"/>
    </sheetView>
  </sheetViews>
  <sheetFormatPr defaultColWidth="9.00390625" defaultRowHeight="13.5"/>
  <cols>
    <col min="1" max="2" width="2.75390625" style="0" customWidth="1"/>
    <col min="3" max="3" width="18.50390625" style="0" customWidth="1"/>
    <col min="4" max="4" width="4.50390625" style="0" customWidth="1"/>
    <col min="5" max="5" width="8.50390625" style="0" customWidth="1"/>
    <col min="6" max="6" width="3.875" style="0" customWidth="1"/>
    <col min="7" max="7" width="0.875" style="0" customWidth="1"/>
    <col min="8" max="8" width="3.375" style="0" customWidth="1"/>
    <col min="9" max="9" width="4.75390625" style="0" customWidth="1"/>
    <col min="10" max="10" width="4.00390625" style="0" customWidth="1"/>
    <col min="11" max="11" width="3.625" style="0" customWidth="1"/>
    <col min="12" max="12" width="4.375" style="0" customWidth="1"/>
    <col min="13" max="13" width="3.875" style="0" customWidth="1"/>
    <col min="14" max="14" width="8.00390625" style="0" customWidth="1"/>
    <col min="15" max="15" width="4.00390625" style="0" customWidth="1"/>
    <col min="16" max="16" width="9.50390625" style="0" customWidth="1"/>
    <col min="17" max="18" width="2.625" style="0" customWidth="1"/>
    <col min="19" max="19" width="1.4921875" style="0" customWidth="1"/>
    <col min="20" max="20" width="12.875" style="0" customWidth="1"/>
  </cols>
  <sheetData>
    <row r="2" ht="14.25">
      <c r="A2" s="2"/>
    </row>
    <row r="3" ht="11.25" customHeight="1">
      <c r="A3" s="1"/>
    </row>
    <row r="4" spans="1:20" ht="20.25" customHeight="1" thickBot="1">
      <c r="A4" s="8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48" customHeight="1">
      <c r="A5" s="289" t="s">
        <v>156</v>
      </c>
      <c r="B5" s="290"/>
      <c r="C5" s="290"/>
      <c r="D5" s="293" t="s">
        <v>83</v>
      </c>
      <c r="E5" s="294"/>
      <c r="F5" s="295" t="s">
        <v>148</v>
      </c>
      <c r="G5" s="296"/>
      <c r="H5" s="296"/>
      <c r="I5" s="296"/>
      <c r="J5" s="295" t="s">
        <v>147</v>
      </c>
      <c r="K5" s="296"/>
      <c r="L5" s="296"/>
      <c r="M5" s="295" t="s">
        <v>149</v>
      </c>
      <c r="N5" s="296"/>
      <c r="O5" s="295" t="s">
        <v>150</v>
      </c>
      <c r="P5" s="296"/>
      <c r="Q5" s="297" t="s">
        <v>151</v>
      </c>
      <c r="R5" s="296"/>
      <c r="S5" s="296"/>
      <c r="T5" s="296"/>
    </row>
    <row r="6" spans="1:20" ht="33" customHeight="1">
      <c r="A6" s="291"/>
      <c r="B6" s="292"/>
      <c r="C6" s="292"/>
      <c r="D6" s="9" t="s">
        <v>84</v>
      </c>
      <c r="E6" s="10" t="s">
        <v>85</v>
      </c>
      <c r="F6" s="298" t="s">
        <v>84</v>
      </c>
      <c r="G6" s="298"/>
      <c r="H6" s="299" t="s">
        <v>85</v>
      </c>
      <c r="I6" s="299"/>
      <c r="J6" s="9" t="s">
        <v>84</v>
      </c>
      <c r="K6" s="299" t="s">
        <v>85</v>
      </c>
      <c r="L6" s="299"/>
      <c r="M6" s="11" t="s">
        <v>10</v>
      </c>
      <c r="N6" s="10" t="s">
        <v>85</v>
      </c>
      <c r="O6" s="11" t="s">
        <v>10</v>
      </c>
      <c r="P6" s="34" t="s">
        <v>86</v>
      </c>
      <c r="Q6" s="298" t="s">
        <v>152</v>
      </c>
      <c r="R6" s="300"/>
      <c r="S6" s="299" t="s">
        <v>153</v>
      </c>
      <c r="T6" s="301"/>
    </row>
    <row r="7" spans="1:20" ht="24.75" customHeight="1">
      <c r="A7" s="313" t="s">
        <v>92</v>
      </c>
      <c r="B7" s="316" t="s">
        <v>201</v>
      </c>
      <c r="C7" s="35" t="s">
        <v>154</v>
      </c>
      <c r="D7" s="147">
        <v>0</v>
      </c>
      <c r="E7" s="148">
        <v>0</v>
      </c>
      <c r="F7" s="304">
        <v>1</v>
      </c>
      <c r="G7" s="303"/>
      <c r="H7" s="304">
        <v>149</v>
      </c>
      <c r="I7" s="303"/>
      <c r="J7" s="147">
        <v>1</v>
      </c>
      <c r="K7" s="304">
        <v>199</v>
      </c>
      <c r="L7" s="303"/>
      <c r="M7" s="148">
        <v>2</v>
      </c>
      <c r="N7" s="147">
        <v>531</v>
      </c>
      <c r="O7" s="147">
        <v>0</v>
      </c>
      <c r="P7" s="147">
        <v>0</v>
      </c>
      <c r="Q7" s="302">
        <v>467</v>
      </c>
      <c r="R7" s="303"/>
      <c r="S7" s="304">
        <v>907455</v>
      </c>
      <c r="T7" s="303"/>
    </row>
    <row r="8" spans="1:20" ht="24.75" customHeight="1">
      <c r="A8" s="314"/>
      <c r="B8" s="317"/>
      <c r="C8" s="35" t="s">
        <v>155</v>
      </c>
      <c r="D8" s="148">
        <v>0</v>
      </c>
      <c r="E8" s="148">
        <v>0</v>
      </c>
      <c r="F8" s="304">
        <v>0</v>
      </c>
      <c r="G8" s="303"/>
      <c r="H8" s="304">
        <v>0</v>
      </c>
      <c r="I8" s="303"/>
      <c r="J8" s="147">
        <v>0</v>
      </c>
      <c r="K8" s="304">
        <v>0</v>
      </c>
      <c r="L8" s="303"/>
      <c r="M8" s="147">
        <v>0</v>
      </c>
      <c r="N8" s="147">
        <v>0</v>
      </c>
      <c r="O8" s="147">
        <v>0</v>
      </c>
      <c r="P8" s="147">
        <v>0</v>
      </c>
      <c r="Q8" s="304">
        <v>3</v>
      </c>
      <c r="R8" s="303"/>
      <c r="S8" s="302">
        <v>6040</v>
      </c>
      <c r="T8" s="303"/>
    </row>
    <row r="9" spans="1:20" ht="24.75" customHeight="1">
      <c r="A9" s="314"/>
      <c r="B9" s="318"/>
      <c r="C9" s="36" t="s">
        <v>7</v>
      </c>
      <c r="D9" s="148">
        <v>2</v>
      </c>
      <c r="E9" s="148">
        <v>115</v>
      </c>
      <c r="F9" s="302">
        <v>0</v>
      </c>
      <c r="G9" s="303"/>
      <c r="H9" s="304">
        <v>0</v>
      </c>
      <c r="I9" s="303"/>
      <c r="J9" s="148">
        <v>0</v>
      </c>
      <c r="K9" s="302">
        <v>0</v>
      </c>
      <c r="L9" s="303"/>
      <c r="M9" s="147">
        <v>7</v>
      </c>
      <c r="N9" s="147">
        <v>1871</v>
      </c>
      <c r="O9" s="147">
        <v>16</v>
      </c>
      <c r="P9" s="147">
        <v>6477</v>
      </c>
      <c r="Q9" s="304">
        <v>111</v>
      </c>
      <c r="R9" s="303"/>
      <c r="S9" s="302">
        <v>200770</v>
      </c>
      <c r="T9" s="303"/>
    </row>
    <row r="10" spans="1:20" ht="24.75" customHeight="1">
      <c r="A10" s="314"/>
      <c r="B10" s="309" t="s">
        <v>202</v>
      </c>
      <c r="C10" s="35" t="s">
        <v>154</v>
      </c>
      <c r="D10" s="147">
        <v>149</v>
      </c>
      <c r="E10" s="147">
        <v>7991</v>
      </c>
      <c r="F10" s="304">
        <v>98</v>
      </c>
      <c r="G10" s="303"/>
      <c r="H10" s="304">
        <v>14679</v>
      </c>
      <c r="I10" s="303"/>
      <c r="J10" s="147">
        <v>60</v>
      </c>
      <c r="K10" s="304">
        <v>12033</v>
      </c>
      <c r="L10" s="303"/>
      <c r="M10" s="147">
        <v>65</v>
      </c>
      <c r="N10" s="147">
        <v>17107</v>
      </c>
      <c r="O10" s="148">
        <v>139</v>
      </c>
      <c r="P10" s="148">
        <v>54438</v>
      </c>
      <c r="Q10" s="311">
        <v>2017</v>
      </c>
      <c r="R10" s="312"/>
      <c r="S10" s="304">
        <v>3397347</v>
      </c>
      <c r="T10" s="303"/>
    </row>
    <row r="11" spans="1:20" ht="24.75" customHeight="1">
      <c r="A11" s="314"/>
      <c r="B11" s="310"/>
      <c r="C11" s="35" t="s">
        <v>155</v>
      </c>
      <c r="D11" s="147">
        <v>2</v>
      </c>
      <c r="E11" s="147">
        <v>135</v>
      </c>
      <c r="F11" s="304">
        <v>0</v>
      </c>
      <c r="G11" s="303"/>
      <c r="H11" s="302">
        <v>0</v>
      </c>
      <c r="I11" s="303"/>
      <c r="J11" s="148">
        <v>2</v>
      </c>
      <c r="K11" s="304">
        <v>415</v>
      </c>
      <c r="L11" s="303"/>
      <c r="M11" s="147">
        <v>0</v>
      </c>
      <c r="N11" s="147">
        <v>0</v>
      </c>
      <c r="O11" s="147">
        <v>9</v>
      </c>
      <c r="P11" s="147">
        <v>3485</v>
      </c>
      <c r="Q11" s="304">
        <v>24</v>
      </c>
      <c r="R11" s="303"/>
      <c r="S11" s="304">
        <v>29084</v>
      </c>
      <c r="T11" s="303"/>
    </row>
    <row r="12" spans="1:20" ht="24.75" customHeight="1">
      <c r="A12" s="314"/>
      <c r="B12" s="310"/>
      <c r="C12" s="36" t="s">
        <v>7</v>
      </c>
      <c r="D12" s="147">
        <v>7</v>
      </c>
      <c r="E12" s="147">
        <v>482</v>
      </c>
      <c r="F12" s="304">
        <v>5</v>
      </c>
      <c r="G12" s="303"/>
      <c r="H12" s="304">
        <v>775</v>
      </c>
      <c r="I12" s="303"/>
      <c r="J12" s="147">
        <v>4</v>
      </c>
      <c r="K12" s="304">
        <v>783</v>
      </c>
      <c r="L12" s="303"/>
      <c r="M12" s="147">
        <v>2</v>
      </c>
      <c r="N12" s="147">
        <v>464</v>
      </c>
      <c r="O12" s="147">
        <v>6</v>
      </c>
      <c r="P12" s="147">
        <v>2958</v>
      </c>
      <c r="Q12" s="304">
        <v>67</v>
      </c>
      <c r="R12" s="303"/>
      <c r="S12" s="304">
        <v>142268</v>
      </c>
      <c r="T12" s="303"/>
    </row>
    <row r="13" spans="1:20" ht="24.75" customHeight="1">
      <c r="A13" s="314"/>
      <c r="B13" s="305" t="s">
        <v>11</v>
      </c>
      <c r="C13" s="306"/>
      <c r="D13" s="149">
        <f aca="true" t="shared" si="0" ref="D13:S13">SUM(D7:D12)</f>
        <v>160</v>
      </c>
      <c r="E13" s="149">
        <f t="shared" si="0"/>
        <v>8723</v>
      </c>
      <c r="F13" s="307">
        <f t="shared" si="0"/>
        <v>104</v>
      </c>
      <c r="G13" s="308"/>
      <c r="H13" s="307">
        <f t="shared" si="0"/>
        <v>15603</v>
      </c>
      <c r="I13" s="308"/>
      <c r="J13" s="150">
        <f t="shared" si="0"/>
        <v>67</v>
      </c>
      <c r="K13" s="307">
        <f t="shared" si="0"/>
        <v>13430</v>
      </c>
      <c r="L13" s="308"/>
      <c r="M13" s="150">
        <f t="shared" si="0"/>
        <v>76</v>
      </c>
      <c r="N13" s="149">
        <f t="shared" si="0"/>
        <v>19973</v>
      </c>
      <c r="O13" s="152">
        <f t="shared" si="0"/>
        <v>170</v>
      </c>
      <c r="P13" s="149">
        <f t="shared" si="0"/>
        <v>67358</v>
      </c>
      <c r="Q13" s="319">
        <f t="shared" si="0"/>
        <v>2689</v>
      </c>
      <c r="R13" s="320"/>
      <c r="S13" s="307">
        <f t="shared" si="0"/>
        <v>4682964</v>
      </c>
      <c r="T13" s="308"/>
    </row>
    <row r="14" spans="1:20" ht="24.75" customHeight="1">
      <c r="A14" s="313" t="s">
        <v>93</v>
      </c>
      <c r="B14" s="315" t="s">
        <v>201</v>
      </c>
      <c r="C14" s="35" t="s">
        <v>154</v>
      </c>
      <c r="D14" s="147">
        <v>0</v>
      </c>
      <c r="E14" s="148">
        <v>0</v>
      </c>
      <c r="F14" s="302">
        <v>0</v>
      </c>
      <c r="G14" s="303"/>
      <c r="H14" s="304">
        <v>0</v>
      </c>
      <c r="I14" s="303"/>
      <c r="J14" s="147">
        <v>0</v>
      </c>
      <c r="K14" s="302">
        <v>0</v>
      </c>
      <c r="L14" s="303"/>
      <c r="M14" s="148">
        <v>1</v>
      </c>
      <c r="N14" s="148">
        <v>291</v>
      </c>
      <c r="O14" s="148">
        <v>4</v>
      </c>
      <c r="P14" s="148">
        <v>1443</v>
      </c>
      <c r="Q14" s="304">
        <v>544</v>
      </c>
      <c r="R14" s="303"/>
      <c r="S14" s="304">
        <v>1039894</v>
      </c>
      <c r="T14" s="303"/>
    </row>
    <row r="15" spans="1:20" ht="24.75" customHeight="1">
      <c r="A15" s="314"/>
      <c r="B15" s="310"/>
      <c r="C15" s="35" t="s">
        <v>155</v>
      </c>
      <c r="D15" s="148">
        <v>0</v>
      </c>
      <c r="E15" s="148">
        <v>0</v>
      </c>
      <c r="F15" s="302">
        <v>0</v>
      </c>
      <c r="G15" s="303"/>
      <c r="H15" s="304">
        <v>0</v>
      </c>
      <c r="I15" s="303"/>
      <c r="J15" s="147">
        <v>0</v>
      </c>
      <c r="K15" s="304">
        <v>0</v>
      </c>
      <c r="L15" s="303"/>
      <c r="M15" s="147">
        <v>0</v>
      </c>
      <c r="N15" s="147">
        <v>0</v>
      </c>
      <c r="O15" s="147">
        <v>0</v>
      </c>
      <c r="P15" s="147">
        <v>0</v>
      </c>
      <c r="Q15" s="304">
        <v>1</v>
      </c>
      <c r="R15" s="303"/>
      <c r="S15" s="304">
        <v>2540</v>
      </c>
      <c r="T15" s="303"/>
    </row>
    <row r="16" spans="1:20" ht="24.75" customHeight="1">
      <c r="A16" s="314"/>
      <c r="B16" s="310"/>
      <c r="C16" s="36" t="s">
        <v>7</v>
      </c>
      <c r="D16" s="147">
        <v>0</v>
      </c>
      <c r="E16" s="147">
        <v>0</v>
      </c>
      <c r="F16" s="304">
        <v>0</v>
      </c>
      <c r="G16" s="303"/>
      <c r="H16" s="304">
        <v>0</v>
      </c>
      <c r="I16" s="303"/>
      <c r="J16" s="147">
        <v>0</v>
      </c>
      <c r="K16" s="304">
        <v>0</v>
      </c>
      <c r="L16" s="303"/>
      <c r="M16" s="147">
        <v>1</v>
      </c>
      <c r="N16" s="147">
        <v>242</v>
      </c>
      <c r="O16" s="148">
        <v>7</v>
      </c>
      <c r="P16" s="148">
        <v>2529</v>
      </c>
      <c r="Q16" s="302">
        <v>198</v>
      </c>
      <c r="R16" s="303"/>
      <c r="S16" s="302">
        <v>399909</v>
      </c>
      <c r="T16" s="303"/>
    </row>
    <row r="17" spans="1:20" ht="24.75" customHeight="1">
      <c r="A17" s="314"/>
      <c r="B17" s="309" t="s">
        <v>202</v>
      </c>
      <c r="C17" s="35" t="s">
        <v>154</v>
      </c>
      <c r="D17" s="148">
        <v>14</v>
      </c>
      <c r="E17" s="148">
        <v>336</v>
      </c>
      <c r="F17" s="302">
        <v>6</v>
      </c>
      <c r="G17" s="303"/>
      <c r="H17" s="302">
        <v>912</v>
      </c>
      <c r="I17" s="303"/>
      <c r="J17" s="148">
        <v>7</v>
      </c>
      <c r="K17" s="302">
        <v>1478</v>
      </c>
      <c r="L17" s="303"/>
      <c r="M17" s="148">
        <v>4</v>
      </c>
      <c r="N17" s="148">
        <v>1098</v>
      </c>
      <c r="O17" s="148">
        <v>13</v>
      </c>
      <c r="P17" s="148">
        <v>5024</v>
      </c>
      <c r="Q17" s="302">
        <v>773</v>
      </c>
      <c r="R17" s="303"/>
      <c r="S17" s="302">
        <v>1834623</v>
      </c>
      <c r="T17" s="303"/>
    </row>
    <row r="18" spans="1:20" ht="24.75" customHeight="1">
      <c r="A18" s="314"/>
      <c r="B18" s="310"/>
      <c r="C18" s="35" t="s">
        <v>155</v>
      </c>
      <c r="D18" s="148">
        <v>0</v>
      </c>
      <c r="E18" s="148">
        <v>0</v>
      </c>
      <c r="F18" s="302">
        <v>0</v>
      </c>
      <c r="G18" s="303"/>
      <c r="H18" s="302">
        <v>0</v>
      </c>
      <c r="I18" s="303"/>
      <c r="J18" s="148">
        <v>0</v>
      </c>
      <c r="K18" s="302">
        <v>0</v>
      </c>
      <c r="L18" s="303"/>
      <c r="M18" s="148">
        <v>0</v>
      </c>
      <c r="N18" s="148">
        <v>0</v>
      </c>
      <c r="O18" s="148">
        <v>0</v>
      </c>
      <c r="P18" s="148">
        <v>0</v>
      </c>
      <c r="Q18" s="302">
        <v>18</v>
      </c>
      <c r="R18" s="303"/>
      <c r="S18" s="302">
        <v>45948</v>
      </c>
      <c r="T18" s="303"/>
    </row>
    <row r="19" spans="1:20" ht="24.75" customHeight="1">
      <c r="A19" s="314"/>
      <c r="B19" s="310"/>
      <c r="C19" s="36" t="s">
        <v>7</v>
      </c>
      <c r="D19" s="148">
        <v>7</v>
      </c>
      <c r="E19" s="148">
        <v>366</v>
      </c>
      <c r="F19" s="302">
        <v>4</v>
      </c>
      <c r="G19" s="303"/>
      <c r="H19" s="302">
        <v>594</v>
      </c>
      <c r="I19" s="303"/>
      <c r="J19" s="148">
        <v>3</v>
      </c>
      <c r="K19" s="302">
        <v>597</v>
      </c>
      <c r="L19" s="303"/>
      <c r="M19" s="148">
        <v>4</v>
      </c>
      <c r="N19" s="148">
        <v>1118</v>
      </c>
      <c r="O19" s="148">
        <v>13</v>
      </c>
      <c r="P19" s="148">
        <v>5456</v>
      </c>
      <c r="Q19" s="302">
        <v>98</v>
      </c>
      <c r="R19" s="303"/>
      <c r="S19" s="302">
        <v>224711</v>
      </c>
      <c r="T19" s="303"/>
    </row>
    <row r="20" spans="1:20" ht="24.75" customHeight="1">
      <c r="A20" s="314"/>
      <c r="B20" s="321" t="s">
        <v>11</v>
      </c>
      <c r="C20" s="306"/>
      <c r="D20" s="150">
        <f>SUM(D14:D19)</f>
        <v>21</v>
      </c>
      <c r="E20" s="150">
        <f aca="true" t="shared" si="1" ref="E20:T20">SUM(E14:E19)</f>
        <v>702</v>
      </c>
      <c r="F20" s="322">
        <f t="shared" si="1"/>
        <v>10</v>
      </c>
      <c r="G20" s="308">
        <f t="shared" si="1"/>
        <v>0</v>
      </c>
      <c r="H20" s="322">
        <f t="shared" si="1"/>
        <v>1506</v>
      </c>
      <c r="I20" s="308">
        <f t="shared" si="1"/>
        <v>0</v>
      </c>
      <c r="J20" s="150">
        <f t="shared" si="1"/>
        <v>10</v>
      </c>
      <c r="K20" s="322">
        <f t="shared" si="1"/>
        <v>2075</v>
      </c>
      <c r="L20" s="308">
        <f t="shared" si="1"/>
        <v>0</v>
      </c>
      <c r="M20" s="150">
        <f t="shared" si="1"/>
        <v>10</v>
      </c>
      <c r="N20" s="150">
        <f t="shared" si="1"/>
        <v>2749</v>
      </c>
      <c r="O20" s="150">
        <f t="shared" si="1"/>
        <v>37</v>
      </c>
      <c r="P20" s="150">
        <f t="shared" si="1"/>
        <v>14452</v>
      </c>
      <c r="Q20" s="323">
        <f t="shared" si="1"/>
        <v>1632</v>
      </c>
      <c r="R20" s="320">
        <f t="shared" si="1"/>
        <v>0</v>
      </c>
      <c r="S20" s="307">
        <f t="shared" si="1"/>
        <v>3547625</v>
      </c>
      <c r="T20" s="308">
        <f t="shared" si="1"/>
        <v>0</v>
      </c>
    </row>
    <row r="21" spans="1:20" ht="24.75" customHeight="1" thickBot="1">
      <c r="A21" s="324" t="s">
        <v>12</v>
      </c>
      <c r="B21" s="325"/>
      <c r="C21" s="325"/>
      <c r="D21" s="151">
        <f>D13+D20</f>
        <v>181</v>
      </c>
      <c r="E21" s="151">
        <f aca="true" t="shared" si="2" ref="E21:T21">E13+E20</f>
        <v>9425</v>
      </c>
      <c r="F21" s="326">
        <f t="shared" si="2"/>
        <v>114</v>
      </c>
      <c r="G21" s="327">
        <f t="shared" si="2"/>
        <v>0</v>
      </c>
      <c r="H21" s="326">
        <f t="shared" si="2"/>
        <v>17109</v>
      </c>
      <c r="I21" s="327">
        <f t="shared" si="2"/>
        <v>0</v>
      </c>
      <c r="J21" s="151">
        <f t="shared" si="2"/>
        <v>77</v>
      </c>
      <c r="K21" s="326">
        <f t="shared" si="2"/>
        <v>15505</v>
      </c>
      <c r="L21" s="327">
        <f t="shared" si="2"/>
        <v>0</v>
      </c>
      <c r="M21" s="151">
        <f t="shared" si="2"/>
        <v>86</v>
      </c>
      <c r="N21" s="151">
        <f t="shared" si="2"/>
        <v>22722</v>
      </c>
      <c r="O21" s="141">
        <f t="shared" si="2"/>
        <v>207</v>
      </c>
      <c r="P21" s="151">
        <f t="shared" si="2"/>
        <v>81810</v>
      </c>
      <c r="Q21" s="328">
        <f t="shared" si="2"/>
        <v>4321</v>
      </c>
      <c r="R21" s="329">
        <f t="shared" si="2"/>
        <v>0</v>
      </c>
      <c r="S21" s="326">
        <f t="shared" si="2"/>
        <v>8230589</v>
      </c>
      <c r="T21" s="327">
        <f t="shared" si="2"/>
        <v>0</v>
      </c>
    </row>
    <row r="22" spans="1:20" ht="30" customHeight="1" thickBo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</row>
    <row r="23" spans="1:20" ht="48" customHeight="1">
      <c r="A23" s="289" t="s">
        <v>156</v>
      </c>
      <c r="B23" s="290"/>
      <c r="C23" s="290"/>
      <c r="D23" s="330" t="s">
        <v>157</v>
      </c>
      <c r="E23" s="331"/>
      <c r="F23" s="331"/>
      <c r="G23" s="330" t="s">
        <v>158</v>
      </c>
      <c r="H23" s="331"/>
      <c r="I23" s="331"/>
      <c r="J23" s="331"/>
      <c r="K23" s="331"/>
      <c r="L23" s="330" t="s">
        <v>159</v>
      </c>
      <c r="M23" s="331"/>
      <c r="N23" s="331"/>
      <c r="O23" s="330" t="s">
        <v>160</v>
      </c>
      <c r="P23" s="331"/>
      <c r="Q23" s="331"/>
      <c r="R23" s="330" t="s">
        <v>161</v>
      </c>
      <c r="S23" s="331"/>
      <c r="T23" s="331"/>
    </row>
    <row r="24" spans="1:20" ht="33.75" customHeight="1">
      <c r="A24" s="291"/>
      <c r="B24" s="292"/>
      <c r="C24" s="292"/>
      <c r="D24" s="9" t="s">
        <v>50</v>
      </c>
      <c r="E24" s="299" t="s">
        <v>87</v>
      </c>
      <c r="F24" s="301"/>
      <c r="G24" s="298" t="s">
        <v>50</v>
      </c>
      <c r="H24" s="298"/>
      <c r="I24" s="299" t="s">
        <v>88</v>
      </c>
      <c r="J24" s="301"/>
      <c r="K24" s="301"/>
      <c r="L24" s="9" t="s">
        <v>50</v>
      </c>
      <c r="M24" s="299" t="s">
        <v>89</v>
      </c>
      <c r="N24" s="301"/>
      <c r="O24" s="9" t="s">
        <v>50</v>
      </c>
      <c r="P24" s="299" t="s">
        <v>90</v>
      </c>
      <c r="Q24" s="301"/>
      <c r="R24" s="298" t="s">
        <v>50</v>
      </c>
      <c r="S24" s="298"/>
      <c r="T24" s="10" t="s">
        <v>91</v>
      </c>
    </row>
    <row r="25" spans="1:20" ht="24.75" customHeight="1">
      <c r="A25" s="313" t="s">
        <v>203</v>
      </c>
      <c r="B25" s="315" t="s">
        <v>201</v>
      </c>
      <c r="C25" s="35" t="s">
        <v>154</v>
      </c>
      <c r="D25" s="147">
        <v>70</v>
      </c>
      <c r="E25" s="304">
        <v>877201</v>
      </c>
      <c r="F25" s="303"/>
      <c r="G25" s="304">
        <v>67</v>
      </c>
      <c r="H25" s="303"/>
      <c r="I25" s="304">
        <v>895021</v>
      </c>
      <c r="J25" s="303"/>
      <c r="K25" s="303"/>
      <c r="L25" s="147">
        <v>50</v>
      </c>
      <c r="M25" s="304">
        <v>720745</v>
      </c>
      <c r="N25" s="303"/>
      <c r="O25" s="147">
        <v>40</v>
      </c>
      <c r="P25" s="304">
        <v>619942</v>
      </c>
      <c r="Q25" s="303"/>
      <c r="R25" s="304">
        <v>34</v>
      </c>
      <c r="S25" s="303"/>
      <c r="T25" s="147">
        <v>558164</v>
      </c>
    </row>
    <row r="26" spans="1:20" ht="24.75" customHeight="1">
      <c r="A26" s="314"/>
      <c r="B26" s="310"/>
      <c r="C26" s="35" t="s">
        <v>155</v>
      </c>
      <c r="D26" s="147">
        <v>3</v>
      </c>
      <c r="E26" s="304">
        <v>36800</v>
      </c>
      <c r="F26" s="303"/>
      <c r="G26" s="304">
        <v>5</v>
      </c>
      <c r="H26" s="303"/>
      <c r="I26" s="304">
        <v>67019</v>
      </c>
      <c r="J26" s="303"/>
      <c r="K26" s="303"/>
      <c r="L26" s="147">
        <v>0</v>
      </c>
      <c r="M26" s="304">
        <v>0</v>
      </c>
      <c r="N26" s="303"/>
      <c r="O26" s="147">
        <v>1</v>
      </c>
      <c r="P26" s="304">
        <v>15324</v>
      </c>
      <c r="Q26" s="303"/>
      <c r="R26" s="304">
        <v>4</v>
      </c>
      <c r="S26" s="303"/>
      <c r="T26" s="147">
        <v>65434</v>
      </c>
    </row>
    <row r="27" spans="1:20" ht="24.75" customHeight="1">
      <c r="A27" s="314"/>
      <c r="B27" s="310"/>
      <c r="C27" s="36" t="s">
        <v>7</v>
      </c>
      <c r="D27" s="147">
        <v>8</v>
      </c>
      <c r="E27" s="304">
        <v>100570</v>
      </c>
      <c r="F27" s="303"/>
      <c r="G27" s="304">
        <v>1</v>
      </c>
      <c r="H27" s="303"/>
      <c r="I27" s="304">
        <v>13462</v>
      </c>
      <c r="J27" s="303"/>
      <c r="K27" s="303"/>
      <c r="L27" s="147">
        <v>0</v>
      </c>
      <c r="M27" s="304">
        <v>0</v>
      </c>
      <c r="N27" s="303"/>
      <c r="O27" s="147">
        <v>4</v>
      </c>
      <c r="P27" s="304">
        <v>61854</v>
      </c>
      <c r="Q27" s="303"/>
      <c r="R27" s="304">
        <v>0</v>
      </c>
      <c r="S27" s="303"/>
      <c r="T27" s="147">
        <v>0</v>
      </c>
    </row>
    <row r="28" spans="1:20" ht="24.75" customHeight="1">
      <c r="A28" s="314"/>
      <c r="B28" s="309" t="s">
        <v>202</v>
      </c>
      <c r="C28" s="35" t="s">
        <v>154</v>
      </c>
      <c r="D28" s="147">
        <v>2</v>
      </c>
      <c r="E28" s="304">
        <v>24744</v>
      </c>
      <c r="F28" s="303"/>
      <c r="G28" s="304">
        <v>4</v>
      </c>
      <c r="H28" s="303"/>
      <c r="I28" s="304">
        <v>53826</v>
      </c>
      <c r="J28" s="303"/>
      <c r="K28" s="303"/>
      <c r="L28" s="147">
        <v>1</v>
      </c>
      <c r="M28" s="304">
        <v>14502</v>
      </c>
      <c r="N28" s="303"/>
      <c r="O28" s="147">
        <v>0</v>
      </c>
      <c r="P28" s="304">
        <v>0</v>
      </c>
      <c r="Q28" s="303"/>
      <c r="R28" s="304">
        <v>2</v>
      </c>
      <c r="S28" s="303"/>
      <c r="T28" s="147">
        <v>32601</v>
      </c>
    </row>
    <row r="29" spans="1:20" ht="24.75" customHeight="1">
      <c r="A29" s="314"/>
      <c r="B29" s="310"/>
      <c r="C29" s="35" t="s">
        <v>155</v>
      </c>
      <c r="D29" s="147">
        <v>0</v>
      </c>
      <c r="E29" s="304">
        <v>0</v>
      </c>
      <c r="F29" s="303"/>
      <c r="G29" s="304">
        <v>0</v>
      </c>
      <c r="H29" s="303"/>
      <c r="I29" s="304">
        <v>0</v>
      </c>
      <c r="J29" s="303"/>
      <c r="K29" s="303"/>
      <c r="L29" s="147">
        <v>0</v>
      </c>
      <c r="M29" s="304">
        <v>0</v>
      </c>
      <c r="N29" s="303"/>
      <c r="O29" s="147">
        <v>0</v>
      </c>
      <c r="P29" s="304">
        <v>0</v>
      </c>
      <c r="Q29" s="303"/>
      <c r="R29" s="304">
        <v>0</v>
      </c>
      <c r="S29" s="303"/>
      <c r="T29" s="147">
        <v>0</v>
      </c>
    </row>
    <row r="30" spans="1:20" ht="24.75" customHeight="1">
      <c r="A30" s="314"/>
      <c r="B30" s="310"/>
      <c r="C30" s="36" t="s">
        <v>7</v>
      </c>
      <c r="D30" s="147">
        <v>0</v>
      </c>
      <c r="E30" s="304">
        <v>0</v>
      </c>
      <c r="F30" s="303"/>
      <c r="G30" s="304">
        <v>0</v>
      </c>
      <c r="H30" s="303"/>
      <c r="I30" s="304">
        <v>0</v>
      </c>
      <c r="J30" s="303"/>
      <c r="K30" s="303"/>
      <c r="L30" s="147">
        <v>0</v>
      </c>
      <c r="M30" s="304">
        <v>0</v>
      </c>
      <c r="N30" s="303"/>
      <c r="O30" s="147">
        <v>0</v>
      </c>
      <c r="P30" s="304">
        <v>0</v>
      </c>
      <c r="Q30" s="303"/>
      <c r="R30" s="304">
        <v>0</v>
      </c>
      <c r="S30" s="303"/>
      <c r="T30" s="147">
        <v>0</v>
      </c>
    </row>
    <row r="31" spans="1:20" ht="24.75" customHeight="1">
      <c r="A31" s="314"/>
      <c r="B31" s="305" t="s">
        <v>11</v>
      </c>
      <c r="C31" s="306"/>
      <c r="D31" s="149">
        <f>SUM(D25:D30)</f>
        <v>83</v>
      </c>
      <c r="E31" s="307">
        <f>SUM(E25:F30)</f>
        <v>1039315</v>
      </c>
      <c r="F31" s="308"/>
      <c r="G31" s="307">
        <f>SUM(G25:H30)</f>
        <v>77</v>
      </c>
      <c r="H31" s="308"/>
      <c r="I31" s="307">
        <f>SUM(I25:K30)</f>
        <v>1029328</v>
      </c>
      <c r="J31" s="308"/>
      <c r="K31" s="308"/>
      <c r="L31" s="149">
        <f>SUM(L25:L30)</f>
        <v>51</v>
      </c>
      <c r="M31" s="322">
        <f>SUM(M25:N30)</f>
        <v>735247</v>
      </c>
      <c r="N31" s="308"/>
      <c r="O31" s="150">
        <f>SUM(O25:O30)</f>
        <v>45</v>
      </c>
      <c r="P31" s="322">
        <f>SUM(P25:Q30)</f>
        <v>697120</v>
      </c>
      <c r="Q31" s="308"/>
      <c r="R31" s="322">
        <f>SUM(R25:S30)</f>
        <v>40</v>
      </c>
      <c r="S31" s="308"/>
      <c r="T31" s="150">
        <f>SUM(T25:T30)</f>
        <v>656199</v>
      </c>
    </row>
    <row r="32" spans="1:20" ht="24.75" customHeight="1">
      <c r="A32" s="313" t="s">
        <v>93</v>
      </c>
      <c r="B32" s="315" t="s">
        <v>201</v>
      </c>
      <c r="C32" s="35" t="s">
        <v>154</v>
      </c>
      <c r="D32" s="148">
        <v>91</v>
      </c>
      <c r="E32" s="302">
        <v>1097017</v>
      </c>
      <c r="F32" s="303"/>
      <c r="G32" s="302">
        <v>84</v>
      </c>
      <c r="H32" s="303"/>
      <c r="I32" s="302">
        <v>1096616</v>
      </c>
      <c r="J32" s="303"/>
      <c r="K32" s="303"/>
      <c r="L32" s="148">
        <v>32</v>
      </c>
      <c r="M32" s="302">
        <v>463045</v>
      </c>
      <c r="N32" s="303"/>
      <c r="O32" s="148">
        <v>32</v>
      </c>
      <c r="P32" s="302">
        <v>489862</v>
      </c>
      <c r="Q32" s="303"/>
      <c r="R32" s="302">
        <v>18</v>
      </c>
      <c r="S32" s="303"/>
      <c r="T32" s="148">
        <v>288510</v>
      </c>
    </row>
    <row r="33" spans="1:20" ht="24.75" customHeight="1">
      <c r="A33" s="314"/>
      <c r="B33" s="310"/>
      <c r="C33" s="35" t="s">
        <v>155</v>
      </c>
      <c r="D33" s="148">
        <v>0</v>
      </c>
      <c r="E33" s="302">
        <v>0</v>
      </c>
      <c r="F33" s="303"/>
      <c r="G33" s="302">
        <v>1</v>
      </c>
      <c r="H33" s="303"/>
      <c r="I33" s="302">
        <v>13691</v>
      </c>
      <c r="J33" s="303"/>
      <c r="K33" s="303"/>
      <c r="L33" s="148">
        <v>2</v>
      </c>
      <c r="M33" s="302">
        <v>28932</v>
      </c>
      <c r="N33" s="303"/>
      <c r="O33" s="148">
        <v>0</v>
      </c>
      <c r="P33" s="302">
        <v>0</v>
      </c>
      <c r="Q33" s="303"/>
      <c r="R33" s="304">
        <v>2</v>
      </c>
      <c r="S33" s="303"/>
      <c r="T33" s="147">
        <v>32425</v>
      </c>
    </row>
    <row r="34" spans="1:20" ht="24.75" customHeight="1">
      <c r="A34" s="314"/>
      <c r="B34" s="310"/>
      <c r="C34" s="36" t="s">
        <v>7</v>
      </c>
      <c r="D34" s="147">
        <v>17</v>
      </c>
      <c r="E34" s="304">
        <v>206793</v>
      </c>
      <c r="F34" s="303"/>
      <c r="G34" s="304">
        <v>5</v>
      </c>
      <c r="H34" s="303"/>
      <c r="I34" s="304">
        <v>68195</v>
      </c>
      <c r="J34" s="303"/>
      <c r="K34" s="303"/>
      <c r="L34" s="147">
        <v>4</v>
      </c>
      <c r="M34" s="304">
        <v>57214</v>
      </c>
      <c r="N34" s="303"/>
      <c r="O34" s="147">
        <v>6</v>
      </c>
      <c r="P34" s="304">
        <v>93791</v>
      </c>
      <c r="Q34" s="303"/>
      <c r="R34" s="304">
        <v>2</v>
      </c>
      <c r="S34" s="303"/>
      <c r="T34" s="147">
        <v>32308</v>
      </c>
    </row>
    <row r="35" spans="1:20" ht="24.75" customHeight="1">
      <c r="A35" s="314"/>
      <c r="B35" s="309" t="s">
        <v>202</v>
      </c>
      <c r="C35" s="35" t="s">
        <v>154</v>
      </c>
      <c r="D35" s="147">
        <v>16</v>
      </c>
      <c r="E35" s="304">
        <v>198660</v>
      </c>
      <c r="F35" s="303"/>
      <c r="G35" s="304">
        <v>1</v>
      </c>
      <c r="H35" s="303"/>
      <c r="I35" s="304">
        <v>13551</v>
      </c>
      <c r="J35" s="303"/>
      <c r="K35" s="303"/>
      <c r="L35" s="147">
        <v>2</v>
      </c>
      <c r="M35" s="304">
        <v>28835</v>
      </c>
      <c r="N35" s="303"/>
      <c r="O35" s="147">
        <v>4</v>
      </c>
      <c r="P35" s="304">
        <v>61632</v>
      </c>
      <c r="Q35" s="303"/>
      <c r="R35" s="304">
        <v>7</v>
      </c>
      <c r="S35" s="303"/>
      <c r="T35" s="147">
        <v>113134</v>
      </c>
    </row>
    <row r="36" spans="1:20" ht="24.75" customHeight="1">
      <c r="A36" s="314"/>
      <c r="B36" s="310"/>
      <c r="C36" s="35" t="s">
        <v>155</v>
      </c>
      <c r="D36" s="147">
        <v>1</v>
      </c>
      <c r="E36" s="304">
        <v>12821</v>
      </c>
      <c r="F36" s="303"/>
      <c r="G36" s="304">
        <v>2</v>
      </c>
      <c r="H36" s="303"/>
      <c r="I36" s="304">
        <v>27224</v>
      </c>
      <c r="J36" s="303"/>
      <c r="K36" s="303"/>
      <c r="L36" s="147">
        <v>1</v>
      </c>
      <c r="M36" s="304">
        <v>14584</v>
      </c>
      <c r="N36" s="303"/>
      <c r="O36" s="147">
        <v>2</v>
      </c>
      <c r="P36" s="304">
        <v>30667</v>
      </c>
      <c r="Q36" s="303"/>
      <c r="R36" s="304">
        <v>2</v>
      </c>
      <c r="S36" s="303"/>
      <c r="T36" s="147">
        <v>33648</v>
      </c>
    </row>
    <row r="37" spans="1:20" ht="24.75" customHeight="1">
      <c r="A37" s="314"/>
      <c r="B37" s="310"/>
      <c r="C37" s="36" t="s">
        <v>7</v>
      </c>
      <c r="D37" s="147">
        <v>24</v>
      </c>
      <c r="E37" s="304">
        <v>297628</v>
      </c>
      <c r="F37" s="303"/>
      <c r="G37" s="304">
        <v>2</v>
      </c>
      <c r="H37" s="303"/>
      <c r="I37" s="304">
        <v>27014</v>
      </c>
      <c r="J37" s="303"/>
      <c r="K37" s="303"/>
      <c r="L37" s="147">
        <v>1</v>
      </c>
      <c r="M37" s="304">
        <v>14155</v>
      </c>
      <c r="N37" s="303"/>
      <c r="O37" s="147">
        <v>9</v>
      </c>
      <c r="P37" s="304">
        <v>139858</v>
      </c>
      <c r="Q37" s="303"/>
      <c r="R37" s="304">
        <v>3</v>
      </c>
      <c r="S37" s="303"/>
      <c r="T37" s="147">
        <v>50261</v>
      </c>
    </row>
    <row r="38" spans="1:20" ht="24.75" customHeight="1">
      <c r="A38" s="314"/>
      <c r="B38" s="305" t="s">
        <v>11</v>
      </c>
      <c r="C38" s="306"/>
      <c r="D38" s="149">
        <f>SUM(D32:D37)</f>
        <v>149</v>
      </c>
      <c r="E38" s="307">
        <f>SUM(E32:F37)</f>
        <v>1812919</v>
      </c>
      <c r="F38" s="308"/>
      <c r="G38" s="307">
        <f>SUM(G32:H37)</f>
        <v>95</v>
      </c>
      <c r="H38" s="308"/>
      <c r="I38" s="307">
        <f>SUM(I32:K37)</f>
        <v>1246291</v>
      </c>
      <c r="J38" s="308"/>
      <c r="K38" s="308"/>
      <c r="L38" s="149">
        <f>SUM(L32:L37)</f>
        <v>42</v>
      </c>
      <c r="M38" s="307">
        <f>SUM(M32:N37)</f>
        <v>606765</v>
      </c>
      <c r="N38" s="308"/>
      <c r="O38" s="149">
        <f>SUM(O32:O37)</f>
        <v>53</v>
      </c>
      <c r="P38" s="307">
        <f>SUM(P32:Q37)</f>
        <v>815810</v>
      </c>
      <c r="Q38" s="308"/>
      <c r="R38" s="307">
        <f>SUM(R32:S37)</f>
        <v>34</v>
      </c>
      <c r="S38" s="308"/>
      <c r="T38" s="149">
        <f>SUM(T32:T37)</f>
        <v>550286</v>
      </c>
    </row>
    <row r="39" spans="1:20" ht="24.75" customHeight="1" thickBot="1">
      <c r="A39" s="324" t="s">
        <v>12</v>
      </c>
      <c r="B39" s="325"/>
      <c r="C39" s="325"/>
      <c r="D39" s="151">
        <f>D31+D38</f>
        <v>232</v>
      </c>
      <c r="E39" s="326">
        <f>E31+E38</f>
        <v>2852234</v>
      </c>
      <c r="F39" s="326"/>
      <c r="G39" s="326">
        <f>G31+G38</f>
        <v>172</v>
      </c>
      <c r="H39" s="327"/>
      <c r="I39" s="326">
        <f>I31+I38</f>
        <v>2275619</v>
      </c>
      <c r="J39" s="327"/>
      <c r="K39" s="327"/>
      <c r="L39" s="151">
        <f>L31+L38</f>
        <v>93</v>
      </c>
      <c r="M39" s="326">
        <f>M31+M38</f>
        <v>1342012</v>
      </c>
      <c r="N39" s="327"/>
      <c r="O39" s="151">
        <f>O31+O38</f>
        <v>98</v>
      </c>
      <c r="P39" s="326">
        <f>P31+P38</f>
        <v>1512930</v>
      </c>
      <c r="Q39" s="327"/>
      <c r="R39" s="326">
        <f>R31+R38</f>
        <v>74</v>
      </c>
      <c r="S39" s="327"/>
      <c r="T39" s="151">
        <f>T31+T38</f>
        <v>1206485</v>
      </c>
    </row>
  </sheetData>
  <mergeCells count="207">
    <mergeCell ref="M39:N39"/>
    <mergeCell ref="P39:Q39"/>
    <mergeCell ref="R39:S39"/>
    <mergeCell ref="A39:C39"/>
    <mergeCell ref="E39:F39"/>
    <mergeCell ref="G39:H39"/>
    <mergeCell ref="I39:K39"/>
    <mergeCell ref="P37:Q37"/>
    <mergeCell ref="R37:S37"/>
    <mergeCell ref="B38:C38"/>
    <mergeCell ref="E38:F38"/>
    <mergeCell ref="G38:H38"/>
    <mergeCell ref="I38:K38"/>
    <mergeCell ref="M38:N38"/>
    <mergeCell ref="P38:Q38"/>
    <mergeCell ref="R38:S38"/>
    <mergeCell ref="E37:F37"/>
    <mergeCell ref="G37:H37"/>
    <mergeCell ref="I37:K37"/>
    <mergeCell ref="M37:N37"/>
    <mergeCell ref="R35:S35"/>
    <mergeCell ref="P36:Q36"/>
    <mergeCell ref="R36:S36"/>
    <mergeCell ref="G35:H35"/>
    <mergeCell ref="I35:K35"/>
    <mergeCell ref="M35:N35"/>
    <mergeCell ref="P35:Q35"/>
    <mergeCell ref="E36:F36"/>
    <mergeCell ref="G36:H36"/>
    <mergeCell ref="I36:K36"/>
    <mergeCell ref="M36:N36"/>
    <mergeCell ref="I34:K34"/>
    <mergeCell ref="M34:N34"/>
    <mergeCell ref="P34:Q34"/>
    <mergeCell ref="R34:S34"/>
    <mergeCell ref="I33:K33"/>
    <mergeCell ref="M33:N33"/>
    <mergeCell ref="P33:Q33"/>
    <mergeCell ref="R33:S33"/>
    <mergeCell ref="I32:K32"/>
    <mergeCell ref="M32:N32"/>
    <mergeCell ref="P32:Q32"/>
    <mergeCell ref="R32:S32"/>
    <mergeCell ref="A32:A38"/>
    <mergeCell ref="B32:B34"/>
    <mergeCell ref="E32:F32"/>
    <mergeCell ref="G32:H32"/>
    <mergeCell ref="E33:F33"/>
    <mergeCell ref="G33:H33"/>
    <mergeCell ref="E34:F34"/>
    <mergeCell ref="G34:H34"/>
    <mergeCell ref="B35:B37"/>
    <mergeCell ref="E35:F35"/>
    <mergeCell ref="P30:Q30"/>
    <mergeCell ref="R30:S30"/>
    <mergeCell ref="B31:C31"/>
    <mergeCell ref="E31:F31"/>
    <mergeCell ref="G31:H31"/>
    <mergeCell ref="I31:K31"/>
    <mergeCell ref="M31:N31"/>
    <mergeCell ref="P31:Q31"/>
    <mergeCell ref="R31:S31"/>
    <mergeCell ref="E30:F30"/>
    <mergeCell ref="G30:H30"/>
    <mergeCell ref="I30:K30"/>
    <mergeCell ref="M30:N30"/>
    <mergeCell ref="R28:S28"/>
    <mergeCell ref="P29:Q29"/>
    <mergeCell ref="R29:S29"/>
    <mergeCell ref="G28:H28"/>
    <mergeCell ref="I28:K28"/>
    <mergeCell ref="M28:N28"/>
    <mergeCell ref="P28:Q28"/>
    <mergeCell ref="E29:F29"/>
    <mergeCell ref="G29:H29"/>
    <mergeCell ref="I29:K29"/>
    <mergeCell ref="M29:N29"/>
    <mergeCell ref="I27:K27"/>
    <mergeCell ref="M27:N27"/>
    <mergeCell ref="P27:Q27"/>
    <mergeCell ref="R27:S27"/>
    <mergeCell ref="I26:K26"/>
    <mergeCell ref="M26:N26"/>
    <mergeCell ref="P26:Q26"/>
    <mergeCell ref="R26:S26"/>
    <mergeCell ref="I25:K25"/>
    <mergeCell ref="M25:N25"/>
    <mergeCell ref="P25:Q25"/>
    <mergeCell ref="R25:S25"/>
    <mergeCell ref="A25:A31"/>
    <mergeCell ref="B25:B27"/>
    <mergeCell ref="E25:F25"/>
    <mergeCell ref="G25:H25"/>
    <mergeCell ref="E26:F26"/>
    <mergeCell ref="G26:H26"/>
    <mergeCell ref="E27:F27"/>
    <mergeCell ref="G27:H27"/>
    <mergeCell ref="B28:B30"/>
    <mergeCell ref="E28:F28"/>
    <mergeCell ref="I24:K24"/>
    <mergeCell ref="M24:N24"/>
    <mergeCell ref="P24:Q24"/>
    <mergeCell ref="R24:S24"/>
    <mergeCell ref="Q21:R21"/>
    <mergeCell ref="S21:T21"/>
    <mergeCell ref="A23:C24"/>
    <mergeCell ref="D23:F23"/>
    <mergeCell ref="G23:K23"/>
    <mergeCell ref="L23:N23"/>
    <mergeCell ref="O23:Q23"/>
    <mergeCell ref="R23:T23"/>
    <mergeCell ref="E24:F24"/>
    <mergeCell ref="G24:H24"/>
    <mergeCell ref="A21:C21"/>
    <mergeCell ref="F21:G21"/>
    <mergeCell ref="H21:I21"/>
    <mergeCell ref="K21:L21"/>
    <mergeCell ref="Q19:R19"/>
    <mergeCell ref="S19:T19"/>
    <mergeCell ref="B20:C20"/>
    <mergeCell ref="F20:G20"/>
    <mergeCell ref="H20:I20"/>
    <mergeCell ref="K20:L20"/>
    <mergeCell ref="Q20:R20"/>
    <mergeCell ref="S20:T20"/>
    <mergeCell ref="B17:B19"/>
    <mergeCell ref="F19:G19"/>
    <mergeCell ref="Q17:R17"/>
    <mergeCell ref="S17:T17"/>
    <mergeCell ref="F18:G18"/>
    <mergeCell ref="H18:I18"/>
    <mergeCell ref="K18:L18"/>
    <mergeCell ref="Q18:R18"/>
    <mergeCell ref="S18:T18"/>
    <mergeCell ref="F17:G17"/>
    <mergeCell ref="H17:I17"/>
    <mergeCell ref="K17:L17"/>
    <mergeCell ref="H19:I19"/>
    <mergeCell ref="K19:L19"/>
    <mergeCell ref="S15:T15"/>
    <mergeCell ref="F16:G16"/>
    <mergeCell ref="H16:I16"/>
    <mergeCell ref="K16:L16"/>
    <mergeCell ref="Q16:R16"/>
    <mergeCell ref="S16:T16"/>
    <mergeCell ref="F15:G15"/>
    <mergeCell ref="H15:I15"/>
    <mergeCell ref="K15:L15"/>
    <mergeCell ref="Q15:R15"/>
    <mergeCell ref="K13:L13"/>
    <mergeCell ref="Q13:R13"/>
    <mergeCell ref="S13:T13"/>
    <mergeCell ref="A14:A20"/>
    <mergeCell ref="B14:B16"/>
    <mergeCell ref="F14:G14"/>
    <mergeCell ref="H14:I14"/>
    <mergeCell ref="K14:L14"/>
    <mergeCell ref="Q14:R14"/>
    <mergeCell ref="S14:T14"/>
    <mergeCell ref="A7:A13"/>
    <mergeCell ref="B7:B9"/>
    <mergeCell ref="K11:L11"/>
    <mergeCell ref="Q11:R11"/>
    <mergeCell ref="S11:T11"/>
    <mergeCell ref="F12:G12"/>
    <mergeCell ref="H12:I12"/>
    <mergeCell ref="K12:L12"/>
    <mergeCell ref="Q12:R12"/>
    <mergeCell ref="S12:T12"/>
    <mergeCell ref="K9:L9"/>
    <mergeCell ref="Q9:R9"/>
    <mergeCell ref="S9:T9"/>
    <mergeCell ref="B10:B12"/>
    <mergeCell ref="F10:G10"/>
    <mergeCell ref="H10:I10"/>
    <mergeCell ref="K10:L10"/>
    <mergeCell ref="Q10:R10"/>
    <mergeCell ref="S10:T10"/>
    <mergeCell ref="F11:G11"/>
    <mergeCell ref="K7:L7"/>
    <mergeCell ref="Q7:R7"/>
    <mergeCell ref="S7:T7"/>
    <mergeCell ref="F8:G8"/>
    <mergeCell ref="H8:I8"/>
    <mergeCell ref="K8:L8"/>
    <mergeCell ref="Q8:R8"/>
    <mergeCell ref="S8:T8"/>
    <mergeCell ref="F7:G7"/>
    <mergeCell ref="H7:I7"/>
    <mergeCell ref="F9:G9"/>
    <mergeCell ref="H9:I9"/>
    <mergeCell ref="H11:I11"/>
    <mergeCell ref="B13:C13"/>
    <mergeCell ref="F13:G13"/>
    <mergeCell ref="H13:I13"/>
    <mergeCell ref="M5:N5"/>
    <mergeCell ref="O5:P5"/>
    <mergeCell ref="Q5:T5"/>
    <mergeCell ref="F6:G6"/>
    <mergeCell ref="H6:I6"/>
    <mergeCell ref="K6:L6"/>
    <mergeCell ref="Q6:R6"/>
    <mergeCell ref="S6:T6"/>
    <mergeCell ref="A5:C6"/>
    <mergeCell ref="D5:E5"/>
    <mergeCell ref="F5:I5"/>
    <mergeCell ref="J5:L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9"/>
  <sheetViews>
    <sheetView workbookViewId="0" topLeftCell="A25">
      <selection activeCell="Q39" sqref="Q39"/>
    </sheetView>
  </sheetViews>
  <sheetFormatPr defaultColWidth="9.00390625" defaultRowHeight="13.5"/>
  <cols>
    <col min="1" max="1" width="4.375" style="12" customWidth="1"/>
    <col min="2" max="2" width="8.625" style="12" customWidth="1"/>
    <col min="3" max="3" width="7.625" style="12" customWidth="1"/>
    <col min="4" max="4" width="1.625" style="12" customWidth="1"/>
    <col min="5" max="5" width="3.375" style="12" customWidth="1"/>
    <col min="6" max="8" width="5.625" style="12" customWidth="1"/>
    <col min="9" max="9" width="5.00390625" style="12" customWidth="1"/>
    <col min="10" max="11" width="8.125" style="12" customWidth="1"/>
    <col min="12" max="12" width="4.375" style="12" customWidth="1"/>
    <col min="13" max="14" width="8.125" style="12" customWidth="1"/>
    <col min="15" max="15" width="4.75390625" style="12" customWidth="1"/>
    <col min="16" max="16" width="0.875" style="12" customWidth="1"/>
    <col min="17" max="17" width="15.625" style="12" customWidth="1"/>
    <col min="18" max="16384" width="9.00390625" style="12" customWidth="1"/>
  </cols>
  <sheetData>
    <row r="3" ht="11.25" customHeight="1"/>
    <row r="4" ht="20.25" customHeight="1" thickBot="1"/>
    <row r="5" spans="1:17" ht="48" customHeight="1">
      <c r="A5" s="345" t="s">
        <v>208</v>
      </c>
      <c r="B5" s="346"/>
      <c r="C5" s="346"/>
      <c r="D5" s="345" t="s">
        <v>209</v>
      </c>
      <c r="E5" s="346"/>
      <c r="F5" s="346"/>
      <c r="G5" s="346"/>
      <c r="H5" s="346"/>
      <c r="I5" s="345" t="s">
        <v>210</v>
      </c>
      <c r="J5" s="346"/>
      <c r="K5" s="346"/>
      <c r="L5" s="345" t="s">
        <v>211</v>
      </c>
      <c r="M5" s="346"/>
      <c r="N5" s="346"/>
      <c r="O5" s="345" t="s">
        <v>212</v>
      </c>
      <c r="P5" s="346"/>
      <c r="Q5" s="348"/>
    </row>
    <row r="6" spans="1:17" ht="33" customHeight="1">
      <c r="A6" s="35" t="s">
        <v>50</v>
      </c>
      <c r="B6" s="342" t="s">
        <v>94</v>
      </c>
      <c r="C6" s="343"/>
      <c r="D6" s="344" t="s">
        <v>50</v>
      </c>
      <c r="E6" s="344"/>
      <c r="F6" s="342" t="s">
        <v>0</v>
      </c>
      <c r="G6" s="343"/>
      <c r="H6" s="343"/>
      <c r="I6" s="35" t="s">
        <v>50</v>
      </c>
      <c r="J6" s="342" t="s">
        <v>94</v>
      </c>
      <c r="K6" s="343"/>
      <c r="L6" s="35" t="s">
        <v>50</v>
      </c>
      <c r="M6" s="342" t="s">
        <v>94</v>
      </c>
      <c r="N6" s="343"/>
      <c r="O6" s="344" t="s">
        <v>50</v>
      </c>
      <c r="P6" s="344"/>
      <c r="Q6" s="164" t="s">
        <v>219</v>
      </c>
    </row>
    <row r="7" spans="1:17" ht="24.75" customHeight="1">
      <c r="A7" s="147">
        <v>7</v>
      </c>
      <c r="B7" s="304">
        <v>27631</v>
      </c>
      <c r="C7" s="303"/>
      <c r="D7" s="304">
        <v>0</v>
      </c>
      <c r="E7" s="303"/>
      <c r="F7" s="304">
        <v>0</v>
      </c>
      <c r="G7" s="303"/>
      <c r="H7" s="303"/>
      <c r="I7" s="147">
        <v>25</v>
      </c>
      <c r="J7" s="304">
        <v>158249</v>
      </c>
      <c r="K7" s="303"/>
      <c r="L7" s="147">
        <v>3</v>
      </c>
      <c r="M7" s="304">
        <v>30960</v>
      </c>
      <c r="N7" s="303"/>
      <c r="O7" s="304">
        <v>1</v>
      </c>
      <c r="P7" s="303"/>
      <c r="Q7" s="156">
        <v>11815</v>
      </c>
    </row>
    <row r="8" spans="1:17" ht="24.75" customHeight="1">
      <c r="A8" s="147">
        <v>2</v>
      </c>
      <c r="B8" s="304">
        <v>8365</v>
      </c>
      <c r="C8" s="303"/>
      <c r="D8" s="304">
        <v>0</v>
      </c>
      <c r="E8" s="303"/>
      <c r="F8" s="304">
        <v>0</v>
      </c>
      <c r="G8" s="303"/>
      <c r="H8" s="303"/>
      <c r="I8" s="147">
        <v>15</v>
      </c>
      <c r="J8" s="304">
        <v>131286</v>
      </c>
      <c r="K8" s="303"/>
      <c r="L8" s="147">
        <v>6</v>
      </c>
      <c r="M8" s="304">
        <v>62532</v>
      </c>
      <c r="N8" s="303"/>
      <c r="O8" s="304">
        <v>6</v>
      </c>
      <c r="P8" s="303"/>
      <c r="Q8" s="156">
        <v>68348</v>
      </c>
    </row>
    <row r="9" spans="1:17" ht="24.75" customHeight="1">
      <c r="A9" s="147">
        <v>11</v>
      </c>
      <c r="B9" s="304">
        <v>42380</v>
      </c>
      <c r="C9" s="303"/>
      <c r="D9" s="304">
        <v>8</v>
      </c>
      <c r="E9" s="303"/>
      <c r="F9" s="304">
        <v>34994</v>
      </c>
      <c r="G9" s="303"/>
      <c r="H9" s="303"/>
      <c r="I9" s="147">
        <v>25</v>
      </c>
      <c r="J9" s="304">
        <v>128562</v>
      </c>
      <c r="K9" s="303"/>
      <c r="L9" s="147">
        <v>0</v>
      </c>
      <c r="M9" s="304">
        <v>0</v>
      </c>
      <c r="N9" s="303"/>
      <c r="O9" s="304">
        <v>1</v>
      </c>
      <c r="P9" s="303"/>
      <c r="Q9" s="156">
        <v>11521</v>
      </c>
    </row>
    <row r="10" spans="1:17" ht="24.75" customHeight="1">
      <c r="A10" s="147">
        <v>266</v>
      </c>
      <c r="B10" s="304">
        <v>1012136</v>
      </c>
      <c r="C10" s="303"/>
      <c r="D10" s="304">
        <v>71</v>
      </c>
      <c r="E10" s="303"/>
      <c r="F10" s="304">
        <v>308613</v>
      </c>
      <c r="G10" s="303"/>
      <c r="H10" s="303"/>
      <c r="I10" s="147">
        <v>466</v>
      </c>
      <c r="J10" s="304">
        <v>2746345</v>
      </c>
      <c r="K10" s="303"/>
      <c r="L10" s="147">
        <v>18</v>
      </c>
      <c r="M10" s="304">
        <v>186833</v>
      </c>
      <c r="N10" s="303"/>
      <c r="O10" s="304">
        <v>8</v>
      </c>
      <c r="P10" s="303"/>
      <c r="Q10" s="156">
        <v>93004</v>
      </c>
    </row>
    <row r="11" spans="1:17" ht="24.75" customHeight="1">
      <c r="A11" s="147">
        <v>2</v>
      </c>
      <c r="B11" s="304">
        <v>7504</v>
      </c>
      <c r="C11" s="303"/>
      <c r="D11" s="304">
        <v>0</v>
      </c>
      <c r="E11" s="303"/>
      <c r="F11" s="304">
        <v>0</v>
      </c>
      <c r="G11" s="303"/>
      <c r="H11" s="303"/>
      <c r="I11" s="147">
        <v>8</v>
      </c>
      <c r="J11" s="304">
        <v>41959</v>
      </c>
      <c r="K11" s="303"/>
      <c r="L11" s="147">
        <v>0</v>
      </c>
      <c r="M11" s="304">
        <v>0</v>
      </c>
      <c r="N11" s="303"/>
      <c r="O11" s="304">
        <v>0</v>
      </c>
      <c r="P11" s="303"/>
      <c r="Q11" s="156">
        <v>0</v>
      </c>
    </row>
    <row r="12" spans="1:17" ht="24.75" customHeight="1">
      <c r="A12" s="147">
        <v>6</v>
      </c>
      <c r="B12" s="304">
        <v>23168</v>
      </c>
      <c r="C12" s="303"/>
      <c r="D12" s="304">
        <v>1</v>
      </c>
      <c r="E12" s="303"/>
      <c r="F12" s="304">
        <v>4427</v>
      </c>
      <c r="G12" s="303"/>
      <c r="H12" s="303"/>
      <c r="I12" s="147">
        <v>5</v>
      </c>
      <c r="J12" s="304">
        <v>30432</v>
      </c>
      <c r="K12" s="303"/>
      <c r="L12" s="147">
        <v>0</v>
      </c>
      <c r="M12" s="304">
        <v>0</v>
      </c>
      <c r="N12" s="303"/>
      <c r="O12" s="304">
        <v>0</v>
      </c>
      <c r="P12" s="303"/>
      <c r="Q12" s="156">
        <v>0</v>
      </c>
    </row>
    <row r="13" spans="1:17" ht="24.75" customHeight="1">
      <c r="A13" s="157">
        <f>SUM(A7:A12)</f>
        <v>294</v>
      </c>
      <c r="B13" s="307">
        <f>SUM(B7:C12)</f>
        <v>1121184</v>
      </c>
      <c r="C13" s="308"/>
      <c r="D13" s="307">
        <f>SUM(D7:E12)</f>
        <v>80</v>
      </c>
      <c r="E13" s="308"/>
      <c r="F13" s="307">
        <f>SUM(F7:H12)</f>
        <v>348034</v>
      </c>
      <c r="G13" s="308"/>
      <c r="H13" s="308"/>
      <c r="I13" s="173">
        <f>SUM(I7:I12)</f>
        <v>544</v>
      </c>
      <c r="J13" s="322">
        <f>SUM(J7:K12)</f>
        <v>3236833</v>
      </c>
      <c r="K13" s="308"/>
      <c r="L13" s="150">
        <f>SUM(L7:L12)</f>
        <v>27</v>
      </c>
      <c r="M13" s="322">
        <f>SUM(M7:N12)</f>
        <v>280325</v>
      </c>
      <c r="N13" s="308"/>
      <c r="O13" s="322">
        <f>SUM(O7:P12)</f>
        <v>16</v>
      </c>
      <c r="P13" s="308"/>
      <c r="Q13" s="158">
        <f>SUM(Q7:Q12)</f>
        <v>184688</v>
      </c>
    </row>
    <row r="14" spans="1:17" ht="24.75" customHeight="1">
      <c r="A14" s="148">
        <v>154</v>
      </c>
      <c r="B14" s="302">
        <v>548229</v>
      </c>
      <c r="C14" s="303"/>
      <c r="D14" s="302">
        <v>23</v>
      </c>
      <c r="E14" s="303"/>
      <c r="F14" s="302">
        <v>97061</v>
      </c>
      <c r="G14" s="303"/>
      <c r="H14" s="303"/>
      <c r="I14" s="148">
        <v>78</v>
      </c>
      <c r="J14" s="302">
        <v>406034</v>
      </c>
      <c r="K14" s="303"/>
      <c r="L14" s="148">
        <v>0</v>
      </c>
      <c r="M14" s="302">
        <v>0</v>
      </c>
      <c r="N14" s="303"/>
      <c r="O14" s="302">
        <v>0</v>
      </c>
      <c r="P14" s="303"/>
      <c r="Q14" s="159">
        <v>0</v>
      </c>
    </row>
    <row r="15" spans="1:17" ht="24.75" customHeight="1">
      <c r="A15" s="148">
        <v>0</v>
      </c>
      <c r="B15" s="302">
        <v>0</v>
      </c>
      <c r="C15" s="303"/>
      <c r="D15" s="302">
        <v>0</v>
      </c>
      <c r="E15" s="303"/>
      <c r="F15" s="302">
        <v>0</v>
      </c>
      <c r="G15" s="303"/>
      <c r="H15" s="303"/>
      <c r="I15" s="148">
        <v>2</v>
      </c>
      <c r="J15" s="302">
        <v>13009</v>
      </c>
      <c r="K15" s="303"/>
      <c r="L15" s="148">
        <v>2</v>
      </c>
      <c r="M15" s="302">
        <v>21922</v>
      </c>
      <c r="N15" s="303"/>
      <c r="O15" s="304">
        <v>0</v>
      </c>
      <c r="P15" s="303"/>
      <c r="Q15" s="156">
        <v>0</v>
      </c>
    </row>
    <row r="16" spans="1:17" ht="24.75" customHeight="1">
      <c r="A16" s="147">
        <v>21</v>
      </c>
      <c r="B16" s="304">
        <v>80895</v>
      </c>
      <c r="C16" s="303"/>
      <c r="D16" s="304">
        <v>10</v>
      </c>
      <c r="E16" s="303"/>
      <c r="F16" s="304">
        <v>43712</v>
      </c>
      <c r="G16" s="303"/>
      <c r="H16" s="303"/>
      <c r="I16" s="147">
        <v>97</v>
      </c>
      <c r="J16" s="304">
        <v>636345</v>
      </c>
      <c r="K16" s="303"/>
      <c r="L16" s="147">
        <v>12</v>
      </c>
      <c r="M16" s="304">
        <v>125110</v>
      </c>
      <c r="N16" s="303"/>
      <c r="O16" s="304">
        <v>3</v>
      </c>
      <c r="P16" s="303"/>
      <c r="Q16" s="156">
        <v>35457</v>
      </c>
    </row>
    <row r="17" spans="1:17" ht="24.75" customHeight="1">
      <c r="A17" s="147">
        <v>408</v>
      </c>
      <c r="B17" s="304">
        <v>1563495</v>
      </c>
      <c r="C17" s="303"/>
      <c r="D17" s="304">
        <v>151</v>
      </c>
      <c r="E17" s="303"/>
      <c r="F17" s="304">
        <v>656136</v>
      </c>
      <c r="G17" s="303"/>
      <c r="H17" s="303"/>
      <c r="I17" s="147">
        <v>942</v>
      </c>
      <c r="J17" s="304">
        <v>6127395</v>
      </c>
      <c r="K17" s="303"/>
      <c r="L17" s="147">
        <v>12</v>
      </c>
      <c r="M17" s="304">
        <v>124672</v>
      </c>
      <c r="N17" s="303"/>
      <c r="O17" s="304">
        <v>3</v>
      </c>
      <c r="P17" s="303"/>
      <c r="Q17" s="156">
        <v>34481</v>
      </c>
    </row>
    <row r="18" spans="1:17" ht="24.75" customHeight="1">
      <c r="A18" s="147">
        <v>1</v>
      </c>
      <c r="B18" s="304">
        <v>3940</v>
      </c>
      <c r="C18" s="303"/>
      <c r="D18" s="304">
        <v>5</v>
      </c>
      <c r="E18" s="303"/>
      <c r="F18" s="304">
        <v>21913</v>
      </c>
      <c r="G18" s="303"/>
      <c r="H18" s="303"/>
      <c r="I18" s="147">
        <v>19</v>
      </c>
      <c r="J18" s="304">
        <v>147153</v>
      </c>
      <c r="K18" s="303"/>
      <c r="L18" s="147">
        <v>4</v>
      </c>
      <c r="M18" s="304">
        <v>41130</v>
      </c>
      <c r="N18" s="303"/>
      <c r="O18" s="304">
        <v>1</v>
      </c>
      <c r="P18" s="303"/>
      <c r="Q18" s="156">
        <v>11560</v>
      </c>
    </row>
    <row r="19" spans="1:17" ht="24.75" customHeight="1">
      <c r="A19" s="147">
        <v>10</v>
      </c>
      <c r="B19" s="304">
        <v>40292</v>
      </c>
      <c r="C19" s="303"/>
      <c r="D19" s="304">
        <v>7</v>
      </c>
      <c r="E19" s="303"/>
      <c r="F19" s="304">
        <v>30536</v>
      </c>
      <c r="G19" s="303"/>
      <c r="H19" s="303"/>
      <c r="I19" s="147">
        <v>75</v>
      </c>
      <c r="J19" s="304">
        <v>561472</v>
      </c>
      <c r="K19" s="303"/>
      <c r="L19" s="147">
        <v>5</v>
      </c>
      <c r="M19" s="304">
        <v>51570</v>
      </c>
      <c r="N19" s="303"/>
      <c r="O19" s="304">
        <v>11</v>
      </c>
      <c r="P19" s="303"/>
      <c r="Q19" s="156">
        <v>123237</v>
      </c>
    </row>
    <row r="20" spans="1:17" ht="24.75" customHeight="1">
      <c r="A20" s="157">
        <f>SUM(A14:A19)</f>
        <v>594</v>
      </c>
      <c r="B20" s="307">
        <f>SUM(B14:C19)</f>
        <v>2236851</v>
      </c>
      <c r="C20" s="308"/>
      <c r="D20" s="307">
        <f>SUM(D14:E19)</f>
        <v>196</v>
      </c>
      <c r="E20" s="308"/>
      <c r="F20" s="307">
        <f>SUM(F14:H19)</f>
        <v>849358</v>
      </c>
      <c r="G20" s="308"/>
      <c r="H20" s="308"/>
      <c r="I20" s="173">
        <f>SUM(I14:I19)</f>
        <v>1213</v>
      </c>
      <c r="J20" s="307">
        <f>SUM(J14:K19)</f>
        <v>7891408</v>
      </c>
      <c r="K20" s="308"/>
      <c r="L20" s="149">
        <f>SUM(L14:L19)</f>
        <v>35</v>
      </c>
      <c r="M20" s="307">
        <f>SUM(M14:N19)</f>
        <v>364404</v>
      </c>
      <c r="N20" s="308"/>
      <c r="O20" s="307">
        <f>SUM(O14:P19)</f>
        <v>18</v>
      </c>
      <c r="P20" s="308"/>
      <c r="Q20" s="160">
        <f>SUM(Q14:Q19)</f>
        <v>204735</v>
      </c>
    </row>
    <row r="21" spans="1:17" ht="24.75" customHeight="1" thickBot="1">
      <c r="A21" s="161">
        <f>A13+A20</f>
        <v>888</v>
      </c>
      <c r="B21" s="326">
        <f>B13+B20</f>
        <v>3358035</v>
      </c>
      <c r="C21" s="326"/>
      <c r="D21" s="326">
        <f>D13+D20</f>
        <v>276</v>
      </c>
      <c r="E21" s="327"/>
      <c r="F21" s="326">
        <f>F13+F20</f>
        <v>1197392</v>
      </c>
      <c r="G21" s="327"/>
      <c r="H21" s="327"/>
      <c r="I21" s="174">
        <f>I13+I20</f>
        <v>1757</v>
      </c>
      <c r="J21" s="326">
        <f>J13+J20</f>
        <v>11128241</v>
      </c>
      <c r="K21" s="327"/>
      <c r="L21" s="151">
        <f>L13+L20</f>
        <v>62</v>
      </c>
      <c r="M21" s="326">
        <f>M13+M20</f>
        <v>644729</v>
      </c>
      <c r="N21" s="327"/>
      <c r="O21" s="326">
        <f>O13+O20</f>
        <v>34</v>
      </c>
      <c r="P21" s="327"/>
      <c r="Q21" s="162">
        <f>Q13+Q20</f>
        <v>389423</v>
      </c>
    </row>
    <row r="22" spans="1:17" ht="30" customHeight="1" thickBo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</row>
    <row r="23" spans="1:17" ht="48" customHeight="1">
      <c r="A23" s="345" t="s">
        <v>207</v>
      </c>
      <c r="B23" s="346"/>
      <c r="C23" s="346"/>
      <c r="D23" s="345" t="s">
        <v>206</v>
      </c>
      <c r="E23" s="346"/>
      <c r="F23" s="346"/>
      <c r="G23" s="346"/>
      <c r="H23" s="346"/>
      <c r="I23" s="345" t="s">
        <v>205</v>
      </c>
      <c r="J23" s="346"/>
      <c r="K23" s="346"/>
      <c r="L23" s="339" t="s">
        <v>204</v>
      </c>
      <c r="M23" s="340"/>
      <c r="N23" s="347"/>
      <c r="O23" s="339" t="s">
        <v>183</v>
      </c>
      <c r="P23" s="340"/>
      <c r="Q23" s="341"/>
    </row>
    <row r="24" spans="1:17" ht="33.75" customHeight="1">
      <c r="A24" s="35" t="s">
        <v>50</v>
      </c>
      <c r="B24" s="342" t="s">
        <v>94</v>
      </c>
      <c r="C24" s="343"/>
      <c r="D24" s="344" t="s">
        <v>50</v>
      </c>
      <c r="E24" s="344"/>
      <c r="F24" s="342" t="s">
        <v>0</v>
      </c>
      <c r="G24" s="343"/>
      <c r="H24" s="343"/>
      <c r="I24" s="35" t="s">
        <v>50</v>
      </c>
      <c r="J24" s="342" t="s">
        <v>94</v>
      </c>
      <c r="K24" s="343"/>
      <c r="L24" s="35" t="s">
        <v>50</v>
      </c>
      <c r="M24" s="342" t="s">
        <v>94</v>
      </c>
      <c r="N24" s="343"/>
      <c r="O24" s="344" t="s">
        <v>50</v>
      </c>
      <c r="P24" s="344"/>
      <c r="Q24" s="164" t="s">
        <v>219</v>
      </c>
    </row>
    <row r="25" spans="1:17" ht="24.75" customHeight="1">
      <c r="A25" s="147">
        <v>30</v>
      </c>
      <c r="B25" s="304">
        <v>524365</v>
      </c>
      <c r="C25" s="303"/>
      <c r="D25" s="304">
        <v>12</v>
      </c>
      <c r="E25" s="303"/>
      <c r="F25" s="304">
        <v>223736</v>
      </c>
      <c r="G25" s="303"/>
      <c r="H25" s="303"/>
      <c r="I25" s="147">
        <v>14</v>
      </c>
      <c r="J25" s="304">
        <v>271104</v>
      </c>
      <c r="K25" s="303"/>
      <c r="L25" s="147">
        <v>65</v>
      </c>
      <c r="M25" s="304">
        <v>1635096</v>
      </c>
      <c r="N25" s="303"/>
      <c r="O25" s="336">
        <f>'P80(確認済）'!D7+'P80(確認済）'!F7+'P80(確認済）'!J7+'P80(確認済）'!M7+'P80(確認済）'!O7+'P80(確認済）'!Q7+'P80(確認済）'!D25+'P80(確認済）'!G25+'P80(確認済）'!L25+'P80(確認済）'!O25+'P80(確認済）'!R25+A7+D7+I7+L7+O7+A25+D25+I25+L25</f>
        <v>889</v>
      </c>
      <c r="P25" s="337"/>
      <c r="Q25" s="156">
        <f>'P80(確認済）'!E7+'P80(確認済）'!H7+'P80(確認済）'!K7+'P80(確認済）'!N7+'P80(確認済）'!P7+'P80(確認済）'!S7+'P80(確認済）'!E25+'P80(確認済）'!I25+'P80(確認済）'!M25+'P80(確認済）'!P25+'P80(確認済）'!T25+'P81(確認済）'!B7+'P81(確認済）'!F7+'P81(確認済）'!J7+'P81(確認済）'!M7+'P81(確認済）'!Q7+'P81(確認済）'!B25+'P81(確認済）'!F25+'P81(確認済）'!J25+'P81(確認済）'!M25</f>
        <v>7462363</v>
      </c>
    </row>
    <row r="26" spans="1:17" ht="24.75" customHeight="1">
      <c r="A26" s="147">
        <v>1</v>
      </c>
      <c r="B26" s="304">
        <v>17064</v>
      </c>
      <c r="C26" s="303"/>
      <c r="D26" s="304">
        <v>1</v>
      </c>
      <c r="E26" s="303"/>
      <c r="F26" s="304">
        <v>18441</v>
      </c>
      <c r="G26" s="303"/>
      <c r="H26" s="303"/>
      <c r="I26" s="147">
        <v>0</v>
      </c>
      <c r="J26" s="304">
        <v>0</v>
      </c>
      <c r="K26" s="303"/>
      <c r="L26" s="147">
        <v>1</v>
      </c>
      <c r="M26" s="304">
        <v>26619</v>
      </c>
      <c r="N26" s="303"/>
      <c r="O26" s="304">
        <f>'P80(確認済）'!D8+'P80(確認済）'!F8+'P80(確認済）'!J8+'P80(確認済）'!M8+'P80(確認済）'!O8+'P80(確認済）'!Q8+'P80(確認済）'!D26+'P80(確認済）'!G26+'P80(確認済）'!L26+'P80(確認済）'!O26+'P80(確認済）'!R26+A8+D8+I8+L8+O8+A26+D26+I26+L26</f>
        <v>48</v>
      </c>
      <c r="P26" s="303"/>
      <c r="Q26" s="156">
        <f>'P80(確認済）'!E8+'P80(確認済）'!H8+'P80(確認済）'!K8+'P80(確認済）'!N8+'P80(確認済）'!P8+'P80(確認済）'!S8+'P80(確認済）'!E26+'P80(確認済）'!I26+'P80(確認済）'!M26+'P80(確認済）'!P26+'P80(確認済）'!T26+'P81(確認済）'!B8+'P81(確認済）'!F8+'P81(確認済）'!J8+'P81(確認済）'!M8+'P81(確認済）'!Q8+'P81(確認済）'!B26+'P81(確認済）'!F26+'P81(確認済）'!J26+'P81(確認済）'!M26</f>
        <v>523272</v>
      </c>
    </row>
    <row r="27" spans="1:17" ht="24.75" customHeight="1">
      <c r="A27" s="147">
        <v>0</v>
      </c>
      <c r="B27" s="304">
        <v>0</v>
      </c>
      <c r="C27" s="303"/>
      <c r="D27" s="304">
        <v>2</v>
      </c>
      <c r="E27" s="303"/>
      <c r="F27" s="304">
        <v>37072</v>
      </c>
      <c r="G27" s="303"/>
      <c r="H27" s="303"/>
      <c r="I27" s="147">
        <v>0</v>
      </c>
      <c r="J27" s="304">
        <v>0</v>
      </c>
      <c r="K27" s="303"/>
      <c r="L27" s="147">
        <v>3</v>
      </c>
      <c r="M27" s="304">
        <v>68537</v>
      </c>
      <c r="N27" s="303"/>
      <c r="O27" s="304">
        <f>'P80(確認済）'!D9+'P80(確認済）'!F9+'P80(確認済）'!J9+'P80(確認済）'!M9+'P80(確認済）'!O9+'P80(確認済）'!Q9+'P80(確認済）'!D27+'P80(確認済）'!G27+'P80(確認済）'!L27+'P80(確認済）'!O27+'P80(確認済）'!R27+A9+D9+I9+L9+O9+A27+D27+I27+L27</f>
        <v>199</v>
      </c>
      <c r="P27" s="303"/>
      <c r="Q27" s="156">
        <f>'P80(確認済）'!E9+'P80(確認済）'!H9+'P80(確認済）'!K9+'P80(確認済）'!N9+'P80(確認済）'!P9+'P80(確認済）'!S9+'P80(確認済）'!E27+'P80(確認済）'!I27+'P80(確認済）'!M27+'P80(確認済）'!P27+'P80(確認済）'!T27+'P81(確認済）'!B9+'P81(確認済）'!F9+'P81(確認済）'!J9+'P81(確認済）'!M9+'P81(確認済）'!Q9+'P81(確認済）'!B27+'P81(確認済）'!F27+'P81(確認済）'!J27+'P81(確認済）'!M27</f>
        <v>708185</v>
      </c>
    </row>
    <row r="28" spans="1:17" ht="24.75" customHeight="1">
      <c r="A28" s="147">
        <v>0</v>
      </c>
      <c r="B28" s="304">
        <v>0</v>
      </c>
      <c r="C28" s="303"/>
      <c r="D28" s="304">
        <v>2</v>
      </c>
      <c r="E28" s="303"/>
      <c r="F28" s="304">
        <v>36283</v>
      </c>
      <c r="G28" s="303"/>
      <c r="H28" s="303"/>
      <c r="I28" s="147">
        <v>3</v>
      </c>
      <c r="J28" s="304">
        <v>58441</v>
      </c>
      <c r="K28" s="303"/>
      <c r="L28" s="147">
        <v>5</v>
      </c>
      <c r="M28" s="304">
        <v>145449</v>
      </c>
      <c r="N28" s="303"/>
      <c r="O28" s="336">
        <f>'P80(確認済）'!D10+'P80(確認済）'!F10+'P80(確認済）'!J10+'P80(確認済）'!M10+'P80(確認済）'!O10+'P80(確認済）'!Q10+'P80(確認済）'!D28+'P80(確認済）'!G28+'P80(確認済）'!L28+'P80(確認済）'!O28+'P80(確認済）'!R28+A10+D10+I10+L10+O10+A28+D28+I28+L28</f>
        <v>3376</v>
      </c>
      <c r="P28" s="337"/>
      <c r="Q28" s="156">
        <f>'P80(確認済）'!E10+'P80(確認済）'!H10+'P80(確認済）'!K10+'P80(確認済）'!N10+'P80(確認済）'!P10+'P80(確認済）'!S10+'P80(確認済）'!E28+'P80(確認済）'!I28+'P80(確認済）'!M28+'P80(確認済）'!P28+'P80(確認済）'!T28+'P81(確認済）'!B10+'P81(確認済）'!F10+'P81(確認済）'!J10+'P81(確認済）'!M10+'P81(確認済）'!Q10+'P81(確認済）'!B28+'P81(確認済）'!F28+'P81(確認済）'!J28+'P81(確認済）'!M28</f>
        <v>8216372</v>
      </c>
    </row>
    <row r="29" spans="1:17" ht="24.75" customHeight="1">
      <c r="A29" s="147">
        <v>0</v>
      </c>
      <c r="B29" s="304">
        <v>0</v>
      </c>
      <c r="C29" s="303"/>
      <c r="D29" s="304">
        <v>0</v>
      </c>
      <c r="E29" s="303"/>
      <c r="F29" s="304">
        <v>0</v>
      </c>
      <c r="G29" s="303"/>
      <c r="H29" s="303"/>
      <c r="I29" s="147">
        <v>0</v>
      </c>
      <c r="J29" s="304">
        <v>0</v>
      </c>
      <c r="K29" s="303"/>
      <c r="L29" s="147">
        <v>0</v>
      </c>
      <c r="M29" s="304">
        <v>0</v>
      </c>
      <c r="N29" s="303"/>
      <c r="O29" s="304">
        <f>'P80(確認済）'!D11+'P80(確認済）'!F11+'P80(確認済）'!J11+'P80(確認済）'!M11+'P80(確認済）'!O11+'P80(確認済）'!Q11+'P80(確認済）'!D29+'P80(確認済）'!G29+'P80(確認済）'!L29+'P80(確認済）'!O29+'P80(確認済）'!R29+A11+D11+I11+L11+O11+A29+D29+I29+L29</f>
        <v>47</v>
      </c>
      <c r="P29" s="303"/>
      <c r="Q29" s="156">
        <f>'P80(確認済）'!E11+'P80(確認済）'!H11+'P80(確認済）'!K11+'P80(確認済）'!N11+'P80(確認済）'!P11+'P80(確認済）'!S11+'P80(確認済）'!E29+'P80(確認済）'!I29+'P80(確認済）'!M29+'P80(確認済）'!P29+'P80(確認済）'!T29+'P81(確認済）'!B11+'P81(確認済）'!F11+'P81(確認済）'!J11+'P81(確認済）'!M11+'P81(確認済）'!Q11+'P81(確認済）'!B29+'P81(確認済）'!F29+'P81(確認済）'!J29+'P81(確認済）'!M29</f>
        <v>82582</v>
      </c>
    </row>
    <row r="30" spans="1:17" ht="24.75" customHeight="1">
      <c r="A30" s="147">
        <v>0</v>
      </c>
      <c r="B30" s="304">
        <v>0</v>
      </c>
      <c r="C30" s="303"/>
      <c r="D30" s="304">
        <v>0</v>
      </c>
      <c r="E30" s="303"/>
      <c r="F30" s="304">
        <v>0</v>
      </c>
      <c r="G30" s="303"/>
      <c r="H30" s="303"/>
      <c r="I30" s="147">
        <v>0</v>
      </c>
      <c r="J30" s="304">
        <v>0</v>
      </c>
      <c r="K30" s="303"/>
      <c r="L30" s="147">
        <v>1</v>
      </c>
      <c r="M30" s="304">
        <v>21051</v>
      </c>
      <c r="N30" s="303"/>
      <c r="O30" s="304">
        <f>'P80(確認済）'!D12+'P80(確認済）'!F12+'P80(確認済）'!J12+'P80(確認済）'!M12+'P80(確認済）'!O12+'P80(確認済）'!Q12+'P80(確認済）'!D30+'P80(確認済）'!G30+'P80(確認済）'!L30+'P80(確認済）'!O30+'P80(確認済）'!R30+A12+D12+I12+L12+O12+A30+D30+I30+L30</f>
        <v>104</v>
      </c>
      <c r="P30" s="303"/>
      <c r="Q30" s="156">
        <f>'P80(確認済）'!E12+'P80(確認済）'!H12+'P80(確認済）'!K12+'P80(確認済）'!N12+'P80(確認済）'!P12+'P80(確認済）'!S12+'P80(確認済）'!E30+'P80(確認済）'!I30+'P80(確認済）'!M30+'P80(確認済）'!P30+'P80(確認済）'!T30+'P81(確認済）'!B12+'P81(確認済）'!F12+'P81(確認済）'!J12+'P81(確認済）'!M12+'P81(確認済）'!Q12+'P81(確認済）'!B30+'P81(確認済）'!F30+'P81(確認済）'!J30+'P81(確認済）'!M30</f>
        <v>226808</v>
      </c>
    </row>
    <row r="31" spans="1:17" ht="24.75" customHeight="1">
      <c r="A31" s="149">
        <f>SUM(A25:A30)</f>
        <v>31</v>
      </c>
      <c r="B31" s="307">
        <f>SUM(B25:C30)</f>
        <v>541429</v>
      </c>
      <c r="C31" s="308"/>
      <c r="D31" s="307">
        <f>SUM(D25:E30)</f>
        <v>17</v>
      </c>
      <c r="E31" s="308"/>
      <c r="F31" s="307">
        <f>SUM(F25:H30)</f>
        <v>315532</v>
      </c>
      <c r="G31" s="308"/>
      <c r="H31" s="308"/>
      <c r="I31" s="149">
        <f>SUM(I25:I30)</f>
        <v>17</v>
      </c>
      <c r="J31" s="322">
        <f>SUM(J25:K30)</f>
        <v>329545</v>
      </c>
      <c r="K31" s="308"/>
      <c r="L31" s="150">
        <f>SUM(L25:L30)</f>
        <v>75</v>
      </c>
      <c r="M31" s="322">
        <f>SUM(M25:N30)</f>
        <v>1896752</v>
      </c>
      <c r="N31" s="308"/>
      <c r="O31" s="338">
        <f>SUM(O25:P30)</f>
        <v>4663</v>
      </c>
      <c r="P31" s="335"/>
      <c r="Q31" s="158">
        <f>SUM(Q25:Q30)</f>
        <v>17219582</v>
      </c>
    </row>
    <row r="32" spans="1:17" ht="24.75" customHeight="1">
      <c r="A32" s="148">
        <v>9</v>
      </c>
      <c r="B32" s="302">
        <v>153685</v>
      </c>
      <c r="C32" s="303"/>
      <c r="D32" s="302">
        <v>8</v>
      </c>
      <c r="E32" s="303"/>
      <c r="F32" s="302">
        <v>144514</v>
      </c>
      <c r="G32" s="303"/>
      <c r="H32" s="303"/>
      <c r="I32" s="148">
        <v>8</v>
      </c>
      <c r="J32" s="302">
        <v>152858</v>
      </c>
      <c r="K32" s="303"/>
      <c r="L32" s="148">
        <v>39</v>
      </c>
      <c r="M32" s="302">
        <v>789473</v>
      </c>
      <c r="N32" s="303"/>
      <c r="O32" s="336">
        <f>'P80(確認済）'!D14+'P80(確認済）'!F14+'P80(確認済）'!J14+'P80(確認済）'!M14+'P80(確認済）'!O14+'P80(確認済）'!Q14+'P80(確認済）'!D32+'P80(確認済）'!G32+'P80(確認済）'!L32+'P80(確認済）'!O32+'P80(確認済）'!R32+A14+D14+I14+L14+O14+A32+D32+I32+L32</f>
        <v>1125</v>
      </c>
      <c r="P32" s="337"/>
      <c r="Q32" s="156">
        <f>'P80(確認済）'!E14+'P80(確認済）'!H14+'P80(確認済）'!K14+'P80(確認済）'!N14+'P80(確認済）'!P14+'P80(確認済）'!S14+'P80(確認済）'!E32+'P80(確認済）'!I32+'P80(確認済）'!M32+'P80(確認済）'!P32+'P80(確認済）'!T32+'P81(確認済）'!B14+'P81(確認済）'!F14+'P81(確認済）'!J14+'P81(確認済）'!M14+'P81(確認済）'!Q14+'P81(確認済）'!B32+'P81(確認済）'!F32+'P81(確認済）'!J32+'P81(確認済）'!M32</f>
        <v>6768532</v>
      </c>
    </row>
    <row r="33" spans="1:17" ht="24.75" customHeight="1">
      <c r="A33" s="148">
        <v>0</v>
      </c>
      <c r="B33" s="302">
        <v>0</v>
      </c>
      <c r="C33" s="303"/>
      <c r="D33" s="302">
        <v>1</v>
      </c>
      <c r="E33" s="303"/>
      <c r="F33" s="302">
        <v>18039</v>
      </c>
      <c r="G33" s="303"/>
      <c r="H33" s="303"/>
      <c r="I33" s="148">
        <v>1</v>
      </c>
      <c r="J33" s="302">
        <v>19263</v>
      </c>
      <c r="K33" s="303"/>
      <c r="L33" s="148">
        <v>7</v>
      </c>
      <c r="M33" s="302">
        <v>272205</v>
      </c>
      <c r="N33" s="303"/>
      <c r="O33" s="304">
        <f>'P80(確認済）'!D15+'P80(確認済）'!F15+'P80(確認済）'!J15+'P80(確認済）'!M15+'P80(確認済）'!O15+'P80(確認済）'!Q15+'P80(確認済）'!D33+'P80(確認済）'!G33+'P80(確認済）'!L33+'P80(確認済）'!O33+'P80(確認済）'!R33+A15+D15+I15+L15+O15+A33+D33+I33+L33</f>
        <v>19</v>
      </c>
      <c r="P33" s="303"/>
      <c r="Q33" s="156">
        <f>'P80(確認済）'!E15+'P80(確認済）'!H15+'P80(確認済）'!K15+'P80(確認済）'!N15+'P80(確認済）'!P15+'P80(確認済）'!S15+'P80(確認済）'!E33+'P80(確認済）'!I33+'P80(確認済）'!M33+'P80(確認済）'!P33+'P80(確認済）'!T33+'P81(確認済）'!B15+'P81(確認済）'!F15+'P81(確認済）'!J15+'P81(確認済）'!M15+'P81(確認済）'!Q15+'P81(確認済）'!B33+'P81(確認済）'!F33+'P81(確認済）'!J33+'P81(確認済）'!M33</f>
        <v>422026</v>
      </c>
    </row>
    <row r="34" spans="1:17" ht="24.75" customHeight="1">
      <c r="A34" s="147">
        <v>4</v>
      </c>
      <c r="B34" s="304">
        <v>71046</v>
      </c>
      <c r="C34" s="303"/>
      <c r="D34" s="304">
        <v>2</v>
      </c>
      <c r="E34" s="303"/>
      <c r="F34" s="304">
        <v>36835</v>
      </c>
      <c r="G34" s="303"/>
      <c r="H34" s="303"/>
      <c r="I34" s="147">
        <v>1</v>
      </c>
      <c r="J34" s="304">
        <v>19915</v>
      </c>
      <c r="K34" s="303"/>
      <c r="L34" s="147">
        <v>118</v>
      </c>
      <c r="M34" s="304">
        <v>17409532</v>
      </c>
      <c r="N34" s="303"/>
      <c r="O34" s="304">
        <f>'P80(確認済）'!D16+'P80(確認済）'!F16+'P80(確認済）'!J16+'P80(確認済）'!M16+'P80(確認済）'!O16+'P80(確認済）'!Q16+'P80(確認済）'!D34+'P80(確認済）'!G34+'P80(確認済）'!L34+'P80(確認済）'!O34+'P80(確認済）'!R34+A16+D16+I16+L16+O16+A34+D34+I34+L34</f>
        <v>508</v>
      </c>
      <c r="P34" s="303"/>
      <c r="Q34" s="156">
        <f>'P80(確認済）'!E16+'P80(確認済）'!H16+'P80(確認済）'!K16+'P80(確認済）'!N16+'P80(確認済）'!P16+'P80(確認済）'!S16+'P80(確認済）'!E34+'P80(確認済）'!I34+'P80(確認済）'!M34+'P80(確認済）'!P34+'P80(確認済）'!T34+'P81(確認済）'!B16+'P81(確認済）'!F16+'P81(確認済）'!J16+'P81(確認済）'!M16+'P81(確認済）'!Q16+'P81(確認済）'!B34+'P81(確認済）'!F34+'P81(確認済）'!J34+'P81(確認済）'!M34</f>
        <v>19319828</v>
      </c>
    </row>
    <row r="35" spans="1:17" ht="24.75" customHeight="1">
      <c r="A35" s="147">
        <v>2</v>
      </c>
      <c r="B35" s="304">
        <v>34974</v>
      </c>
      <c r="C35" s="303"/>
      <c r="D35" s="304">
        <v>6</v>
      </c>
      <c r="E35" s="303"/>
      <c r="F35" s="304">
        <v>111271</v>
      </c>
      <c r="G35" s="303"/>
      <c r="H35" s="303"/>
      <c r="I35" s="147">
        <v>4</v>
      </c>
      <c r="J35" s="304">
        <v>78875</v>
      </c>
      <c r="K35" s="303"/>
      <c r="L35" s="147">
        <v>35</v>
      </c>
      <c r="M35" s="304">
        <v>1264613</v>
      </c>
      <c r="N35" s="303"/>
      <c r="O35" s="336">
        <f>'P80(確認済）'!D17+'P80(確認済）'!F17+'P80(確認済）'!J17+'P80(確認済）'!M17+'P80(確認済）'!O17+'P80(確認済）'!Q17+'P80(確認済）'!D35+'P80(確認済）'!G35+'P80(確認済）'!L35+'P80(確認済）'!O35+'P80(確認済）'!R35+A17+D17+I17+L17+O17+A35+D35+I35+L35</f>
        <v>2410</v>
      </c>
      <c r="P35" s="337"/>
      <c r="Q35" s="156">
        <f>'P80(確認済）'!E17+'P80(確認済）'!H17+'P80(確認済）'!K17+'P80(確認済）'!N17+'P80(確認済）'!P17+'P80(確認済）'!S17+'P80(確認済）'!E35+'P80(確認済）'!I35+'P80(確認済）'!M35+'P80(確認済）'!P35+'P80(確認済）'!T35+'P81(確認済）'!B17+'P81(確認済）'!F17+'P81(確認済）'!J17+'P81(確認済）'!M17+'P81(確認済）'!Q17+'P81(確認済）'!B35+'P81(確認済）'!F35+'P81(確認済）'!J35+'P81(確認済）'!M35</f>
        <v>12255195</v>
      </c>
    </row>
    <row r="36" spans="1:17" ht="24.75" customHeight="1">
      <c r="A36" s="147">
        <v>0</v>
      </c>
      <c r="B36" s="304">
        <v>0</v>
      </c>
      <c r="C36" s="303"/>
      <c r="D36" s="304">
        <v>2</v>
      </c>
      <c r="E36" s="303"/>
      <c r="F36" s="304">
        <v>37036</v>
      </c>
      <c r="G36" s="303"/>
      <c r="H36" s="303"/>
      <c r="I36" s="147">
        <v>0</v>
      </c>
      <c r="J36" s="304">
        <v>0</v>
      </c>
      <c r="K36" s="303"/>
      <c r="L36" s="147">
        <v>21</v>
      </c>
      <c r="M36" s="304">
        <v>1506499</v>
      </c>
      <c r="N36" s="303"/>
      <c r="O36" s="304">
        <f>'P80(確認済）'!D18+'P80(確認済）'!F18+'P80(確認済）'!J18+'P80(確認済）'!M18+'P80(確認済）'!O18+'P80(確認済）'!Q18+'P80(確認済）'!D36+'P80(確認済）'!G36+'P80(確認済）'!L36+'P80(確認済）'!O36+'P80(確認済）'!R36+A18+D18+I18+L18+O18+A36+D36+I36+L36</f>
        <v>79</v>
      </c>
      <c r="P36" s="303"/>
      <c r="Q36" s="156">
        <f>'P80(確認済）'!E18+'P80(確認済）'!H18+'P80(確認済）'!K18+'P80(確認済）'!N18+'P80(確認済）'!P18+'P80(確認済）'!S18+'P80(確認済）'!E36+'P80(確認済）'!I36+'P80(確認済）'!M36+'P80(確認済）'!P36+'P80(確認済）'!T36+'P81(確認済）'!B18+'P81(確認済）'!F18+'P81(確認済）'!J18+'P81(確認済）'!M18+'P81(確認済）'!Q18+'P81(確認済）'!B36+'P81(確認済）'!F36+'P81(確認済）'!J36+'P81(確認済）'!M36</f>
        <v>1934123</v>
      </c>
    </row>
    <row r="37" spans="1:17" ht="24.75" customHeight="1">
      <c r="A37" s="147">
        <v>3</v>
      </c>
      <c r="B37" s="304">
        <v>52963</v>
      </c>
      <c r="C37" s="303"/>
      <c r="D37" s="304">
        <v>1</v>
      </c>
      <c r="E37" s="303"/>
      <c r="F37" s="304">
        <v>18791</v>
      </c>
      <c r="G37" s="303"/>
      <c r="H37" s="303"/>
      <c r="I37" s="147">
        <v>1</v>
      </c>
      <c r="J37" s="304">
        <v>19313</v>
      </c>
      <c r="K37" s="303"/>
      <c r="L37" s="147">
        <v>65</v>
      </c>
      <c r="M37" s="304">
        <v>4741076</v>
      </c>
      <c r="N37" s="303"/>
      <c r="O37" s="304">
        <f>'P80(確認済）'!D19+'P80(確認済）'!F19+'P80(確認済）'!J19+'P80(確認済）'!M19+'P80(確認済）'!O19+'P80(確認済）'!Q19+'P80(確認済）'!D37+'P80(確認済）'!G37+'P80(確認済）'!L37+'P80(確認済）'!O37+'P80(確認済）'!R37+A19+D19+I19+L19+O19+A37+D37+I37+L37</f>
        <v>346</v>
      </c>
      <c r="P37" s="303"/>
      <c r="Q37" s="156">
        <f>'P80(確認済）'!E19+'P80(確認済）'!H19+'P80(確認済）'!K19+'P80(確認済）'!N19+'P80(確認済）'!P19+'P80(確認済）'!S19+'P80(確認済）'!E37+'P80(確認済）'!I37+'P80(確認済）'!M37+'P80(確認済）'!P37+'P80(確認済）'!T37+'P81(確認済）'!B19+'P81(確認済）'!F19+'P81(確認済）'!J19+'P81(確認済）'!M19+'P81(確認済）'!Q19+'P81(確認済）'!B37+'P81(確認済）'!F37+'P81(確認済）'!J37+'P81(確認済）'!M37</f>
        <v>6401008</v>
      </c>
    </row>
    <row r="38" spans="1:17" s="163" customFormat="1" ht="24.75" customHeight="1">
      <c r="A38" s="149">
        <f>SUM(A32:A37)</f>
        <v>18</v>
      </c>
      <c r="B38" s="307">
        <f>SUM(B32:C37)</f>
        <v>312668</v>
      </c>
      <c r="C38" s="308"/>
      <c r="D38" s="307">
        <f>SUM(D32:E37)</f>
        <v>20</v>
      </c>
      <c r="E38" s="308"/>
      <c r="F38" s="307">
        <f>SUM(F32:H37)</f>
        <v>366486</v>
      </c>
      <c r="G38" s="308"/>
      <c r="H38" s="308"/>
      <c r="I38" s="149">
        <f>SUM(I32:I37)</f>
        <v>15</v>
      </c>
      <c r="J38" s="307">
        <f>SUM(J32:K37)</f>
        <v>290224</v>
      </c>
      <c r="K38" s="308"/>
      <c r="L38" s="149">
        <v>285</v>
      </c>
      <c r="M38" s="307">
        <f>SUM(M32:N37)</f>
        <v>25983398</v>
      </c>
      <c r="N38" s="308"/>
      <c r="O38" s="334">
        <f>SUM(O32:P37)</f>
        <v>4487</v>
      </c>
      <c r="P38" s="335"/>
      <c r="Q38" s="160">
        <f>SUM(Q32:Q37)</f>
        <v>47100712</v>
      </c>
    </row>
    <row r="39" spans="1:17" s="163" customFormat="1" ht="24.75" customHeight="1" thickBot="1">
      <c r="A39" s="151">
        <f>A31+A38</f>
        <v>49</v>
      </c>
      <c r="B39" s="326">
        <f>B31+B38</f>
        <v>854097</v>
      </c>
      <c r="C39" s="326"/>
      <c r="D39" s="326">
        <f>D31+D38</f>
        <v>37</v>
      </c>
      <c r="E39" s="327"/>
      <c r="F39" s="326">
        <f>F31+F38</f>
        <v>682018</v>
      </c>
      <c r="G39" s="327"/>
      <c r="H39" s="327"/>
      <c r="I39" s="151">
        <f>I31+I38</f>
        <v>32</v>
      </c>
      <c r="J39" s="326">
        <f>J31+J38</f>
        <v>619769</v>
      </c>
      <c r="K39" s="327"/>
      <c r="L39" s="151">
        <v>360</v>
      </c>
      <c r="M39" s="326">
        <f>M31+M38</f>
        <v>27880150</v>
      </c>
      <c r="N39" s="327"/>
      <c r="O39" s="332">
        <f>O31+O38</f>
        <v>9150</v>
      </c>
      <c r="P39" s="333"/>
      <c r="Q39" s="162">
        <f>Q31+Q38</f>
        <v>64320294</v>
      </c>
    </row>
  </sheetData>
  <mergeCells count="202">
    <mergeCell ref="O20:P20"/>
    <mergeCell ref="O21:P21"/>
    <mergeCell ref="D21:E21"/>
    <mergeCell ref="F21:H21"/>
    <mergeCell ref="J21:K21"/>
    <mergeCell ref="M21:N21"/>
    <mergeCell ref="M19:N19"/>
    <mergeCell ref="O19:P19"/>
    <mergeCell ref="B18:C18"/>
    <mergeCell ref="D18:E18"/>
    <mergeCell ref="B19:C19"/>
    <mergeCell ref="D19:E19"/>
    <mergeCell ref="F19:H19"/>
    <mergeCell ref="J19:K19"/>
    <mergeCell ref="F18:H18"/>
    <mergeCell ref="J18:K18"/>
    <mergeCell ref="M16:N16"/>
    <mergeCell ref="O16:P16"/>
    <mergeCell ref="M17:N17"/>
    <mergeCell ref="O17:P17"/>
    <mergeCell ref="M18:N18"/>
    <mergeCell ref="O18:P18"/>
    <mergeCell ref="B17:C17"/>
    <mergeCell ref="D17:E17"/>
    <mergeCell ref="F17:H17"/>
    <mergeCell ref="J17:K17"/>
    <mergeCell ref="B16:C16"/>
    <mergeCell ref="D16:E16"/>
    <mergeCell ref="F16:H16"/>
    <mergeCell ref="J16:K16"/>
    <mergeCell ref="B15:C15"/>
    <mergeCell ref="D15:E15"/>
    <mergeCell ref="F15:H15"/>
    <mergeCell ref="J15:K15"/>
    <mergeCell ref="M13:N13"/>
    <mergeCell ref="O13:P13"/>
    <mergeCell ref="B12:C12"/>
    <mergeCell ref="D12:E12"/>
    <mergeCell ref="F12:H12"/>
    <mergeCell ref="J12:K12"/>
    <mergeCell ref="B13:C13"/>
    <mergeCell ref="D13:E13"/>
    <mergeCell ref="F13:H13"/>
    <mergeCell ref="J13:K13"/>
    <mergeCell ref="B11:C11"/>
    <mergeCell ref="D11:E11"/>
    <mergeCell ref="F11:H11"/>
    <mergeCell ref="J11:K11"/>
    <mergeCell ref="O8:P8"/>
    <mergeCell ref="B9:C9"/>
    <mergeCell ref="D9:E9"/>
    <mergeCell ref="F9:H9"/>
    <mergeCell ref="J9:K9"/>
    <mergeCell ref="M9:N9"/>
    <mergeCell ref="O9:P9"/>
    <mergeCell ref="O6:P6"/>
    <mergeCell ref="B7:C7"/>
    <mergeCell ref="D7:E7"/>
    <mergeCell ref="F7:H7"/>
    <mergeCell ref="J7:K7"/>
    <mergeCell ref="M7:N7"/>
    <mergeCell ref="O7:P7"/>
    <mergeCell ref="B6:C6"/>
    <mergeCell ref="D6:E6"/>
    <mergeCell ref="F6:H6"/>
    <mergeCell ref="O5:Q5"/>
    <mergeCell ref="J6:K6"/>
    <mergeCell ref="B10:C10"/>
    <mergeCell ref="D10:E10"/>
    <mergeCell ref="F10:H10"/>
    <mergeCell ref="J10:K10"/>
    <mergeCell ref="A5:C5"/>
    <mergeCell ref="D5:H5"/>
    <mergeCell ref="I5:K5"/>
    <mergeCell ref="L5:N5"/>
    <mergeCell ref="B14:C14"/>
    <mergeCell ref="D14:E14"/>
    <mergeCell ref="F14:H14"/>
    <mergeCell ref="J14:K14"/>
    <mergeCell ref="M10:N10"/>
    <mergeCell ref="M14:N14"/>
    <mergeCell ref="O14:P14"/>
    <mergeCell ref="M15:N15"/>
    <mergeCell ref="O15:P15"/>
    <mergeCell ref="O10:P10"/>
    <mergeCell ref="M11:N11"/>
    <mergeCell ref="O11:P11"/>
    <mergeCell ref="M12:N12"/>
    <mergeCell ref="O12:P12"/>
    <mergeCell ref="M6:N6"/>
    <mergeCell ref="B8:C8"/>
    <mergeCell ref="D8:E8"/>
    <mergeCell ref="F8:H8"/>
    <mergeCell ref="J8:K8"/>
    <mergeCell ref="M8:N8"/>
    <mergeCell ref="I23:K23"/>
    <mergeCell ref="L23:N23"/>
    <mergeCell ref="B20:C20"/>
    <mergeCell ref="D20:E20"/>
    <mergeCell ref="F20:H20"/>
    <mergeCell ref="J20:K20"/>
    <mergeCell ref="M20:N20"/>
    <mergeCell ref="O23:Q23"/>
    <mergeCell ref="B24:C24"/>
    <mergeCell ref="D24:E24"/>
    <mergeCell ref="B21:C21"/>
    <mergeCell ref="F24:H24"/>
    <mergeCell ref="J24:K24"/>
    <mergeCell ref="M24:N24"/>
    <mergeCell ref="O24:P24"/>
    <mergeCell ref="A23:C23"/>
    <mergeCell ref="D23:H23"/>
    <mergeCell ref="F27:H27"/>
    <mergeCell ref="B25:C25"/>
    <mergeCell ref="D25:E25"/>
    <mergeCell ref="B26:C26"/>
    <mergeCell ref="D26:E26"/>
    <mergeCell ref="J25:K25"/>
    <mergeCell ref="M25:N25"/>
    <mergeCell ref="O25:P25"/>
    <mergeCell ref="F26:H26"/>
    <mergeCell ref="J26:K26"/>
    <mergeCell ref="M26:N26"/>
    <mergeCell ref="O26:P26"/>
    <mergeCell ref="F25:H25"/>
    <mergeCell ref="J27:K27"/>
    <mergeCell ref="M27:N27"/>
    <mergeCell ref="O27:P27"/>
    <mergeCell ref="B29:C29"/>
    <mergeCell ref="D29:E29"/>
    <mergeCell ref="F29:H29"/>
    <mergeCell ref="J29:K29"/>
    <mergeCell ref="B27:C27"/>
    <mergeCell ref="D27:E27"/>
    <mergeCell ref="B28:C28"/>
    <mergeCell ref="D28:E28"/>
    <mergeCell ref="F28:H28"/>
    <mergeCell ref="J28:K28"/>
    <mergeCell ref="M28:N28"/>
    <mergeCell ref="O28:P28"/>
    <mergeCell ref="M29:N29"/>
    <mergeCell ref="O29:P29"/>
    <mergeCell ref="M30:N30"/>
    <mergeCell ref="O30:P30"/>
    <mergeCell ref="M31:N31"/>
    <mergeCell ref="O31:P31"/>
    <mergeCell ref="B30:C30"/>
    <mergeCell ref="D30:E30"/>
    <mergeCell ref="B31:C31"/>
    <mergeCell ref="D31:E31"/>
    <mergeCell ref="F31:H31"/>
    <mergeCell ref="J31:K31"/>
    <mergeCell ref="F30:H30"/>
    <mergeCell ref="J30:K30"/>
    <mergeCell ref="F34:H34"/>
    <mergeCell ref="B32:C32"/>
    <mergeCell ref="D32:E32"/>
    <mergeCell ref="B33:C33"/>
    <mergeCell ref="D33:E33"/>
    <mergeCell ref="J32:K32"/>
    <mergeCell ref="M32:N32"/>
    <mergeCell ref="O32:P32"/>
    <mergeCell ref="F33:H33"/>
    <mergeCell ref="J33:K33"/>
    <mergeCell ref="M33:N33"/>
    <mergeCell ref="O33:P33"/>
    <mergeCell ref="F32:H32"/>
    <mergeCell ref="J34:K34"/>
    <mergeCell ref="M34:N34"/>
    <mergeCell ref="O34:P34"/>
    <mergeCell ref="B36:C36"/>
    <mergeCell ref="D36:E36"/>
    <mergeCell ref="F36:H36"/>
    <mergeCell ref="J36:K36"/>
    <mergeCell ref="B34:C34"/>
    <mergeCell ref="D34:E34"/>
    <mergeCell ref="B35:C35"/>
    <mergeCell ref="D35:E35"/>
    <mergeCell ref="F35:H35"/>
    <mergeCell ref="J35:K35"/>
    <mergeCell ref="M35:N35"/>
    <mergeCell ref="O35:P35"/>
    <mergeCell ref="M36:N36"/>
    <mergeCell ref="O36:P36"/>
    <mergeCell ref="M37:N37"/>
    <mergeCell ref="O37:P37"/>
    <mergeCell ref="M38:N38"/>
    <mergeCell ref="O38:P38"/>
    <mergeCell ref="B37:C37"/>
    <mergeCell ref="D37:E37"/>
    <mergeCell ref="B38:C38"/>
    <mergeCell ref="D38:E38"/>
    <mergeCell ref="F38:H38"/>
    <mergeCell ref="J38:K38"/>
    <mergeCell ref="F37:H37"/>
    <mergeCell ref="J37:K37"/>
    <mergeCell ref="J39:K39"/>
    <mergeCell ref="M39:N39"/>
    <mergeCell ref="O39:P39"/>
    <mergeCell ref="B39:C39"/>
    <mergeCell ref="D39:E39"/>
    <mergeCell ref="F39:H39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3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3.25390625" style="12" customWidth="1"/>
    <col min="2" max="2" width="5.125" style="12" customWidth="1"/>
    <col min="3" max="3" width="9.375" style="12" customWidth="1"/>
    <col min="4" max="4" width="5.625" style="12" customWidth="1"/>
    <col min="5" max="5" width="7.75390625" style="12" customWidth="1"/>
    <col min="6" max="6" width="9.875" style="12" customWidth="1"/>
    <col min="7" max="7" width="4.25390625" style="12" customWidth="1"/>
    <col min="8" max="8" width="13.50390625" style="12" customWidth="1"/>
    <col min="9" max="9" width="5.125" style="12" customWidth="1"/>
    <col min="10" max="10" width="8.875" style="12" customWidth="1"/>
    <col min="11" max="11" width="5.625" style="12" customWidth="1"/>
    <col min="12" max="12" width="7.75390625" style="12" customWidth="1"/>
    <col min="13" max="13" width="9.875" style="12" customWidth="1"/>
    <col min="14" max="14" width="3.625" style="12" customWidth="1"/>
    <col min="15" max="15" width="14.25390625" style="12" customWidth="1"/>
    <col min="16" max="16384" width="9.00390625" style="12" customWidth="1"/>
  </cols>
  <sheetData>
    <row r="3" ht="11.25" customHeight="1"/>
    <row r="4" spans="1:15" ht="23.25" customHeight="1" thickBot="1">
      <c r="A4" s="349" t="s">
        <v>1</v>
      </c>
      <c r="B4" s="349"/>
      <c r="C4" s="349"/>
      <c r="D4" s="349"/>
      <c r="E4" s="349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12.5" customHeight="1">
      <c r="A5" s="354" t="s">
        <v>60</v>
      </c>
      <c r="B5" s="356" t="s">
        <v>163</v>
      </c>
      <c r="C5" s="357"/>
      <c r="D5" s="357"/>
      <c r="E5" s="357"/>
      <c r="F5" s="358"/>
      <c r="G5" s="350" t="s">
        <v>61</v>
      </c>
      <c r="H5" s="351"/>
      <c r="I5" s="359" t="s">
        <v>162</v>
      </c>
      <c r="J5" s="360"/>
      <c r="K5" s="360"/>
      <c r="L5" s="360"/>
      <c r="M5" s="361"/>
      <c r="N5" s="350" t="s">
        <v>4</v>
      </c>
      <c r="O5" s="351"/>
    </row>
    <row r="6" spans="1:15" ht="49.5" customHeight="1">
      <c r="A6" s="355"/>
      <c r="B6" s="23" t="s">
        <v>95</v>
      </c>
      <c r="C6" s="352" t="s">
        <v>189</v>
      </c>
      <c r="D6" s="301"/>
      <c r="E6" s="353" t="s">
        <v>188</v>
      </c>
      <c r="F6" s="301"/>
      <c r="G6" s="352" t="s">
        <v>101</v>
      </c>
      <c r="H6" s="301"/>
      <c r="I6" s="23" t="s">
        <v>95</v>
      </c>
      <c r="J6" s="352" t="s">
        <v>102</v>
      </c>
      <c r="K6" s="301"/>
      <c r="L6" s="353" t="s">
        <v>96</v>
      </c>
      <c r="M6" s="301"/>
      <c r="N6" s="352" t="s">
        <v>97</v>
      </c>
      <c r="O6" s="301"/>
    </row>
    <row r="7" spans="1:15" ht="54.75" customHeight="1">
      <c r="A7" s="106" t="s">
        <v>13</v>
      </c>
      <c r="B7" s="153">
        <v>43</v>
      </c>
      <c r="C7" s="362">
        <v>64106</v>
      </c>
      <c r="D7" s="363"/>
      <c r="E7" s="362">
        <v>2966</v>
      </c>
      <c r="F7" s="363"/>
      <c r="G7" s="362">
        <v>4352</v>
      </c>
      <c r="H7" s="363"/>
      <c r="I7" s="154">
        <v>3</v>
      </c>
      <c r="J7" s="362">
        <v>2130</v>
      </c>
      <c r="K7" s="363"/>
      <c r="L7" s="362">
        <v>39226</v>
      </c>
      <c r="M7" s="363"/>
      <c r="N7" s="362">
        <v>78452</v>
      </c>
      <c r="O7" s="363"/>
    </row>
    <row r="8" spans="1:15" ht="54.75" customHeight="1">
      <c r="A8" s="105" t="s">
        <v>14</v>
      </c>
      <c r="B8" s="154">
        <v>91</v>
      </c>
      <c r="C8" s="362">
        <v>11051</v>
      </c>
      <c r="D8" s="363"/>
      <c r="E8" s="362">
        <v>6234</v>
      </c>
      <c r="F8" s="363"/>
      <c r="G8" s="362">
        <v>9290</v>
      </c>
      <c r="H8" s="363"/>
      <c r="I8" s="153">
        <v>2</v>
      </c>
      <c r="J8" s="362">
        <v>1238</v>
      </c>
      <c r="K8" s="363"/>
      <c r="L8" s="362">
        <v>3307</v>
      </c>
      <c r="M8" s="363"/>
      <c r="N8" s="362">
        <v>6615</v>
      </c>
      <c r="O8" s="363"/>
    </row>
    <row r="9" spans="1:15" ht="54.75" customHeight="1">
      <c r="A9" s="105" t="s">
        <v>15</v>
      </c>
      <c r="B9" s="154">
        <v>216</v>
      </c>
      <c r="C9" s="362">
        <v>147156</v>
      </c>
      <c r="D9" s="363"/>
      <c r="E9" s="364">
        <v>10361</v>
      </c>
      <c r="F9" s="363"/>
      <c r="G9" s="362">
        <v>11179</v>
      </c>
      <c r="H9" s="363"/>
      <c r="I9" s="153">
        <v>0</v>
      </c>
      <c r="J9" s="362">
        <v>0</v>
      </c>
      <c r="K9" s="363"/>
      <c r="L9" s="362">
        <v>0</v>
      </c>
      <c r="M9" s="363"/>
      <c r="N9" s="364">
        <v>0</v>
      </c>
      <c r="O9" s="363"/>
    </row>
    <row r="10" spans="1:15" ht="54.75" customHeight="1">
      <c r="A10" s="105" t="s">
        <v>2</v>
      </c>
      <c r="B10" s="153">
        <v>205</v>
      </c>
      <c r="C10" s="362">
        <v>397245</v>
      </c>
      <c r="D10" s="363"/>
      <c r="E10" s="362">
        <v>5856</v>
      </c>
      <c r="F10" s="363"/>
      <c r="G10" s="362">
        <v>5827</v>
      </c>
      <c r="H10" s="363"/>
      <c r="I10" s="153">
        <v>1</v>
      </c>
      <c r="J10" s="364">
        <v>396</v>
      </c>
      <c r="K10" s="363"/>
      <c r="L10" s="362">
        <v>317</v>
      </c>
      <c r="M10" s="363"/>
      <c r="N10" s="364">
        <v>317</v>
      </c>
      <c r="O10" s="363"/>
    </row>
    <row r="11" spans="1:15" ht="54.75" customHeight="1">
      <c r="A11" s="107" t="s">
        <v>7</v>
      </c>
      <c r="B11" s="154">
        <v>40</v>
      </c>
      <c r="C11" s="364">
        <v>21191</v>
      </c>
      <c r="D11" s="363"/>
      <c r="E11" s="364">
        <v>1032</v>
      </c>
      <c r="F11" s="363"/>
      <c r="G11" s="364">
        <v>738</v>
      </c>
      <c r="H11" s="363"/>
      <c r="I11" s="154">
        <v>1</v>
      </c>
      <c r="J11" s="364">
        <v>1120</v>
      </c>
      <c r="K11" s="363"/>
      <c r="L11" s="362">
        <v>7444</v>
      </c>
      <c r="M11" s="363"/>
      <c r="N11" s="362">
        <v>7444</v>
      </c>
      <c r="O11" s="363"/>
    </row>
    <row r="12" spans="1:15" ht="54.75" customHeight="1" thickBot="1">
      <c r="A12" s="140" t="s">
        <v>16</v>
      </c>
      <c r="B12" s="165">
        <f>SUM(B7:B11)</f>
        <v>595</v>
      </c>
      <c r="C12" s="367">
        <f>SUM(C7:D11)</f>
        <v>640749</v>
      </c>
      <c r="D12" s="366"/>
      <c r="E12" s="365">
        <f>SUM(E7:F11)</f>
        <v>26449</v>
      </c>
      <c r="F12" s="366"/>
      <c r="G12" s="365">
        <f>SUM(G7:H11)</f>
        <v>31386</v>
      </c>
      <c r="H12" s="366"/>
      <c r="I12" s="165">
        <f>SUM(I7:I11)</f>
        <v>7</v>
      </c>
      <c r="J12" s="367">
        <f>SUM(J7:K11)</f>
        <v>4884</v>
      </c>
      <c r="K12" s="366"/>
      <c r="L12" s="365">
        <f>SUM(L7:M11)</f>
        <v>50294</v>
      </c>
      <c r="M12" s="366"/>
      <c r="N12" s="365">
        <f>SUM(N7:O11)</f>
        <v>92828</v>
      </c>
      <c r="O12" s="366"/>
    </row>
    <row r="13" spans="1:15" ht="7.5" customHeight="1">
      <c r="A13" s="108"/>
      <c r="B13" s="20"/>
      <c r="C13" s="20"/>
      <c r="D13" s="95"/>
      <c r="E13" s="109"/>
      <c r="F13" s="95"/>
      <c r="G13" s="109"/>
      <c r="H13" s="95"/>
      <c r="I13" s="20"/>
      <c r="J13" s="20"/>
      <c r="K13" s="95"/>
      <c r="L13" s="109"/>
      <c r="M13" s="95"/>
      <c r="N13" s="109"/>
      <c r="O13" s="95"/>
    </row>
    <row r="14" spans="1:15" ht="27" customHeight="1">
      <c r="A14" s="376" t="s">
        <v>213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109"/>
      <c r="M14" s="95"/>
      <c r="N14" s="109"/>
      <c r="O14" s="95"/>
    </row>
    <row r="15" spans="1:15" ht="54" customHeight="1" thickBot="1">
      <c r="A15" s="142" t="s">
        <v>98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</row>
    <row r="16" spans="1:15" ht="113.25" customHeight="1">
      <c r="A16" s="354" t="s">
        <v>99</v>
      </c>
      <c r="B16" s="369" t="s">
        <v>164</v>
      </c>
      <c r="C16" s="370"/>
      <c r="D16" s="372" t="s">
        <v>165</v>
      </c>
      <c r="E16" s="370"/>
      <c r="F16" s="373" t="s">
        <v>167</v>
      </c>
      <c r="G16" s="374"/>
      <c r="H16" s="374"/>
      <c r="I16" s="373" t="s">
        <v>166</v>
      </c>
      <c r="J16" s="374"/>
      <c r="K16" s="374"/>
      <c r="L16" s="374"/>
      <c r="M16" s="359" t="s">
        <v>168</v>
      </c>
      <c r="N16" s="360"/>
      <c r="O16" s="360"/>
    </row>
    <row r="17" spans="1:15" ht="49.5" customHeight="1">
      <c r="A17" s="355"/>
      <c r="B17" s="371"/>
      <c r="C17" s="371"/>
      <c r="D17" s="371"/>
      <c r="E17" s="371"/>
      <c r="F17" s="344" t="s">
        <v>62</v>
      </c>
      <c r="G17" s="368"/>
      <c r="H17" s="36" t="s">
        <v>63</v>
      </c>
      <c r="I17" s="344" t="s">
        <v>62</v>
      </c>
      <c r="J17" s="368"/>
      <c r="K17" s="375" t="s">
        <v>3</v>
      </c>
      <c r="L17" s="368"/>
      <c r="M17" s="344" t="s">
        <v>62</v>
      </c>
      <c r="N17" s="368"/>
      <c r="O17" s="35" t="s">
        <v>63</v>
      </c>
    </row>
    <row r="18" spans="1:15" ht="54.75" customHeight="1">
      <c r="A18" s="106" t="s">
        <v>13</v>
      </c>
      <c r="B18" s="362">
        <v>36223484</v>
      </c>
      <c r="C18" s="363"/>
      <c r="D18" s="362">
        <v>1086705</v>
      </c>
      <c r="E18" s="363"/>
      <c r="F18" s="362">
        <v>4168</v>
      </c>
      <c r="G18" s="363"/>
      <c r="H18" s="153">
        <v>368638</v>
      </c>
      <c r="I18" s="364">
        <v>0</v>
      </c>
      <c r="J18" s="363"/>
      <c r="K18" s="364">
        <v>0</v>
      </c>
      <c r="L18" s="363"/>
      <c r="M18" s="362">
        <v>1353</v>
      </c>
      <c r="N18" s="363"/>
      <c r="O18" s="153">
        <v>211129</v>
      </c>
    </row>
    <row r="19" spans="1:15" ht="54.75" customHeight="1">
      <c r="A19" s="105" t="s">
        <v>14</v>
      </c>
      <c r="B19" s="362">
        <v>15741311</v>
      </c>
      <c r="C19" s="363"/>
      <c r="D19" s="362">
        <v>472239</v>
      </c>
      <c r="E19" s="363"/>
      <c r="F19" s="362">
        <v>120</v>
      </c>
      <c r="G19" s="363"/>
      <c r="H19" s="153">
        <v>17586</v>
      </c>
      <c r="I19" s="364">
        <v>0</v>
      </c>
      <c r="J19" s="363"/>
      <c r="K19" s="362">
        <v>0</v>
      </c>
      <c r="L19" s="363"/>
      <c r="M19" s="362">
        <v>110</v>
      </c>
      <c r="N19" s="363"/>
      <c r="O19" s="154">
        <v>17434</v>
      </c>
    </row>
    <row r="20" spans="1:15" ht="54.75" customHeight="1">
      <c r="A20" s="105" t="s">
        <v>15</v>
      </c>
      <c r="B20" s="362">
        <v>98230</v>
      </c>
      <c r="C20" s="363"/>
      <c r="D20" s="362">
        <v>2947</v>
      </c>
      <c r="E20" s="363"/>
      <c r="F20" s="362">
        <v>0</v>
      </c>
      <c r="G20" s="363"/>
      <c r="H20" s="153">
        <v>0</v>
      </c>
      <c r="I20" s="362">
        <v>0</v>
      </c>
      <c r="J20" s="363"/>
      <c r="K20" s="362">
        <v>0</v>
      </c>
      <c r="L20" s="363"/>
      <c r="M20" s="362">
        <v>0</v>
      </c>
      <c r="N20" s="363"/>
      <c r="O20" s="153">
        <v>0</v>
      </c>
    </row>
    <row r="21" spans="1:15" ht="54.75" customHeight="1">
      <c r="A21" s="105" t="s">
        <v>2</v>
      </c>
      <c r="B21" s="362">
        <v>509174</v>
      </c>
      <c r="C21" s="363"/>
      <c r="D21" s="364">
        <v>15275</v>
      </c>
      <c r="E21" s="363"/>
      <c r="F21" s="362">
        <v>1</v>
      </c>
      <c r="G21" s="363"/>
      <c r="H21" s="154">
        <v>10</v>
      </c>
      <c r="I21" s="364">
        <v>0</v>
      </c>
      <c r="J21" s="363"/>
      <c r="K21" s="362">
        <v>0</v>
      </c>
      <c r="L21" s="363"/>
      <c r="M21" s="364">
        <v>1</v>
      </c>
      <c r="N21" s="363"/>
      <c r="O21" s="154">
        <v>115</v>
      </c>
    </row>
    <row r="22" spans="1:15" ht="54.75" customHeight="1">
      <c r="A22" s="107" t="s">
        <v>7</v>
      </c>
      <c r="B22" s="364">
        <v>433530</v>
      </c>
      <c r="C22" s="363"/>
      <c r="D22" s="364">
        <v>13006</v>
      </c>
      <c r="E22" s="363"/>
      <c r="F22" s="364">
        <v>6</v>
      </c>
      <c r="G22" s="363"/>
      <c r="H22" s="153">
        <v>583</v>
      </c>
      <c r="I22" s="364">
        <v>0</v>
      </c>
      <c r="J22" s="363"/>
      <c r="K22" s="362">
        <v>0</v>
      </c>
      <c r="L22" s="363"/>
      <c r="M22" s="362">
        <v>1</v>
      </c>
      <c r="N22" s="363"/>
      <c r="O22" s="153">
        <v>349</v>
      </c>
    </row>
    <row r="23" spans="1:15" ht="54.75" customHeight="1" thickBot="1">
      <c r="A23" s="140" t="s">
        <v>16</v>
      </c>
      <c r="B23" s="365">
        <f>SUM(B18:C22)</f>
        <v>53005729</v>
      </c>
      <c r="C23" s="366"/>
      <c r="D23" s="365">
        <f>SUM(D18:E22)</f>
        <v>1590172</v>
      </c>
      <c r="E23" s="366"/>
      <c r="F23" s="365">
        <f>SUM(F18:G22)</f>
        <v>4295</v>
      </c>
      <c r="G23" s="366"/>
      <c r="H23" s="155">
        <f>SUM(H18:H22)</f>
        <v>386817</v>
      </c>
      <c r="I23" s="365">
        <f>SUM(I18:J22)</f>
        <v>0</v>
      </c>
      <c r="J23" s="366"/>
      <c r="K23" s="367">
        <f>SUM(K18:L22)</f>
        <v>0</v>
      </c>
      <c r="L23" s="366"/>
      <c r="M23" s="367">
        <f>SUM(M18:N22)</f>
        <v>1465</v>
      </c>
      <c r="N23" s="366"/>
      <c r="O23" s="155">
        <f>SUM(O18:O22)</f>
        <v>229027</v>
      </c>
    </row>
  </sheetData>
  <mergeCells count="95">
    <mergeCell ref="A14:K14"/>
    <mergeCell ref="K23:L23"/>
    <mergeCell ref="M23:N23"/>
    <mergeCell ref="B22:C22"/>
    <mergeCell ref="D22:E22"/>
    <mergeCell ref="B23:C23"/>
    <mergeCell ref="D23:E23"/>
    <mergeCell ref="F23:G23"/>
    <mergeCell ref="I23:J23"/>
    <mergeCell ref="F22:G22"/>
    <mergeCell ref="I22:J22"/>
    <mergeCell ref="K20:L20"/>
    <mergeCell ref="M20:N20"/>
    <mergeCell ref="K21:L21"/>
    <mergeCell ref="M21:N21"/>
    <mergeCell ref="K22:L22"/>
    <mergeCell ref="M22:N22"/>
    <mergeCell ref="B21:C21"/>
    <mergeCell ref="D21:E21"/>
    <mergeCell ref="F21:G21"/>
    <mergeCell ref="I21:J21"/>
    <mergeCell ref="B20:C20"/>
    <mergeCell ref="D20:E20"/>
    <mergeCell ref="F20:G20"/>
    <mergeCell ref="I20:J20"/>
    <mergeCell ref="F19:G19"/>
    <mergeCell ref="I19:J19"/>
    <mergeCell ref="F18:G18"/>
    <mergeCell ref="I18:J18"/>
    <mergeCell ref="B18:C18"/>
    <mergeCell ref="D18:E18"/>
    <mergeCell ref="B19:C19"/>
    <mergeCell ref="D19:E19"/>
    <mergeCell ref="K19:L19"/>
    <mergeCell ref="M19:N19"/>
    <mergeCell ref="K18:L18"/>
    <mergeCell ref="M18:N18"/>
    <mergeCell ref="M16:O16"/>
    <mergeCell ref="F17:G17"/>
    <mergeCell ref="I17:J17"/>
    <mergeCell ref="A16:A17"/>
    <mergeCell ref="B16:C17"/>
    <mergeCell ref="D16:E17"/>
    <mergeCell ref="F16:H16"/>
    <mergeCell ref="I16:L16"/>
    <mergeCell ref="K17:L17"/>
    <mergeCell ref="M17:N17"/>
    <mergeCell ref="L12:M12"/>
    <mergeCell ref="N12:O12"/>
    <mergeCell ref="C11:D11"/>
    <mergeCell ref="E11:F11"/>
    <mergeCell ref="C12:D12"/>
    <mergeCell ref="E12:F12"/>
    <mergeCell ref="G12:H12"/>
    <mergeCell ref="J12:K12"/>
    <mergeCell ref="G11:H11"/>
    <mergeCell ref="J11:K11"/>
    <mergeCell ref="L9:M9"/>
    <mergeCell ref="N9:O9"/>
    <mergeCell ref="L10:M10"/>
    <mergeCell ref="N10:O10"/>
    <mergeCell ref="L11:M11"/>
    <mergeCell ref="N11:O11"/>
    <mergeCell ref="C10:D10"/>
    <mergeCell ref="E10:F10"/>
    <mergeCell ref="G10:H10"/>
    <mergeCell ref="J10:K10"/>
    <mergeCell ref="C9:D9"/>
    <mergeCell ref="E9:F9"/>
    <mergeCell ref="G9:H9"/>
    <mergeCell ref="J9:K9"/>
    <mergeCell ref="C7:D7"/>
    <mergeCell ref="E7:F7"/>
    <mergeCell ref="G7:H7"/>
    <mergeCell ref="C8:D8"/>
    <mergeCell ref="E8:F8"/>
    <mergeCell ref="G8:H8"/>
    <mergeCell ref="J6:K6"/>
    <mergeCell ref="L6:M6"/>
    <mergeCell ref="L8:M8"/>
    <mergeCell ref="N8:O8"/>
    <mergeCell ref="J8:K8"/>
    <mergeCell ref="J7:K7"/>
    <mergeCell ref="L7:M7"/>
    <mergeCell ref="N7:O7"/>
    <mergeCell ref="A4:E4"/>
    <mergeCell ref="N5:O5"/>
    <mergeCell ref="C6:D6"/>
    <mergeCell ref="E6:F6"/>
    <mergeCell ref="G6:H6"/>
    <mergeCell ref="N6:O6"/>
    <mergeCell ref="A5:A6"/>
    <mergeCell ref="B5:F5"/>
    <mergeCell ref="G5:H5"/>
    <mergeCell ref="I5:M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7.25390625" style="0" customWidth="1"/>
    <col min="2" max="2" width="9.375" style="0" customWidth="1"/>
    <col min="3" max="3" width="5.625" style="0" customWidth="1"/>
    <col min="4" max="4" width="8.125" style="0" customWidth="1"/>
    <col min="5" max="5" width="10.00390625" style="0" customWidth="1"/>
    <col min="6" max="6" width="4.75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3.125" style="0" customWidth="1"/>
    <col min="11" max="11" width="7.00390625" style="0" customWidth="1"/>
    <col min="12" max="12" width="7.50390625" style="0" customWidth="1"/>
    <col min="13" max="13" width="7.75390625" style="0" customWidth="1"/>
    <col min="14" max="14" width="9.875" style="0" customWidth="1"/>
    <col min="15" max="15" width="4.25390625" style="0" customWidth="1"/>
    <col min="16" max="16" width="16.50390625" style="0" customWidth="1"/>
    <col min="17" max="17" width="3.375" style="0" customWidth="1"/>
  </cols>
  <sheetData>
    <row r="3" ht="11.25" customHeight="1"/>
    <row r="4" spans="1:3" ht="15" customHeight="1" thickBot="1">
      <c r="A4" s="3"/>
      <c r="B4" s="3"/>
      <c r="C4" s="3"/>
    </row>
    <row r="5" spans="1:16" ht="115.5" customHeight="1">
      <c r="A5" s="393" t="s">
        <v>169</v>
      </c>
      <c r="B5" s="394"/>
      <c r="C5" s="394"/>
      <c r="D5" s="394"/>
      <c r="E5" s="395"/>
      <c r="F5" s="396" t="s">
        <v>4</v>
      </c>
      <c r="G5" s="397"/>
      <c r="H5" s="398"/>
      <c r="I5" s="388" t="s">
        <v>190</v>
      </c>
      <c r="J5" s="389"/>
      <c r="K5" s="389"/>
      <c r="L5" s="390"/>
      <c r="M5" s="391" t="s">
        <v>170</v>
      </c>
      <c r="N5" s="391"/>
      <c r="O5" s="391"/>
      <c r="P5" s="392"/>
    </row>
    <row r="6" spans="1:17" ht="49.5" customHeight="1">
      <c r="A6" s="18" t="s">
        <v>103</v>
      </c>
      <c r="B6" s="399" t="s">
        <v>104</v>
      </c>
      <c r="C6" s="400"/>
      <c r="D6" s="401" t="s">
        <v>100</v>
      </c>
      <c r="E6" s="400"/>
      <c r="F6" s="399" t="s">
        <v>101</v>
      </c>
      <c r="G6" s="399"/>
      <c r="H6" s="400"/>
      <c r="I6" s="18" t="s">
        <v>105</v>
      </c>
      <c r="J6" s="399" t="s">
        <v>51</v>
      </c>
      <c r="K6" s="399"/>
      <c r="L6" s="399"/>
      <c r="M6" s="18" t="s">
        <v>106</v>
      </c>
      <c r="N6" s="399" t="s">
        <v>107</v>
      </c>
      <c r="O6" s="399"/>
      <c r="P6" s="19" t="s">
        <v>108</v>
      </c>
      <c r="Q6" s="4"/>
    </row>
    <row r="7" spans="1:16" ht="54.75" customHeight="1">
      <c r="A7" s="58">
        <v>8877</v>
      </c>
      <c r="B7" s="387">
        <v>5469806</v>
      </c>
      <c r="C7" s="386"/>
      <c r="D7" s="387">
        <v>36226404</v>
      </c>
      <c r="E7" s="386"/>
      <c r="F7" s="387">
        <v>72247818</v>
      </c>
      <c r="G7" s="387"/>
      <c r="H7" s="386"/>
      <c r="I7" s="63">
        <v>2</v>
      </c>
      <c r="J7" s="387">
        <v>1920</v>
      </c>
      <c r="K7" s="387"/>
      <c r="L7" s="387"/>
      <c r="M7" s="166">
        <v>0</v>
      </c>
      <c r="N7" s="386">
        <v>0</v>
      </c>
      <c r="O7" s="386"/>
      <c r="P7" s="167">
        <v>0</v>
      </c>
    </row>
    <row r="8" spans="1:16" ht="54.75" customHeight="1">
      <c r="A8" s="63">
        <v>2423</v>
      </c>
      <c r="B8" s="387">
        <v>1754583</v>
      </c>
      <c r="C8" s="386"/>
      <c r="D8" s="387">
        <v>15742695</v>
      </c>
      <c r="E8" s="386"/>
      <c r="F8" s="387">
        <v>31468681</v>
      </c>
      <c r="G8" s="387"/>
      <c r="H8" s="386"/>
      <c r="I8" s="58">
        <v>4</v>
      </c>
      <c r="J8" s="387">
        <v>1384</v>
      </c>
      <c r="K8" s="387"/>
      <c r="L8" s="387"/>
      <c r="M8" s="166">
        <v>0</v>
      </c>
      <c r="N8" s="386">
        <v>0</v>
      </c>
      <c r="O8" s="386"/>
      <c r="P8" s="167">
        <v>0</v>
      </c>
    </row>
    <row r="9" spans="1:16" ht="54.75" customHeight="1">
      <c r="A9" s="63">
        <v>293</v>
      </c>
      <c r="B9" s="387">
        <v>641037</v>
      </c>
      <c r="C9" s="386"/>
      <c r="D9" s="385">
        <v>98230</v>
      </c>
      <c r="E9" s="386"/>
      <c r="F9" s="387">
        <v>98230</v>
      </c>
      <c r="G9" s="387"/>
      <c r="H9" s="386"/>
      <c r="I9" s="58">
        <v>0</v>
      </c>
      <c r="J9" s="387">
        <v>0</v>
      </c>
      <c r="K9" s="387"/>
      <c r="L9" s="387"/>
      <c r="M9" s="166">
        <v>0</v>
      </c>
      <c r="N9" s="386">
        <v>0</v>
      </c>
      <c r="O9" s="386"/>
      <c r="P9" s="168">
        <v>0</v>
      </c>
    </row>
    <row r="10" spans="1:16" ht="54.75" customHeight="1">
      <c r="A10" s="58">
        <v>234</v>
      </c>
      <c r="B10" s="387">
        <v>7353262</v>
      </c>
      <c r="C10" s="386"/>
      <c r="D10" s="387">
        <v>509174</v>
      </c>
      <c r="E10" s="386"/>
      <c r="F10" s="387">
        <v>509174</v>
      </c>
      <c r="G10" s="387"/>
      <c r="H10" s="386"/>
      <c r="I10" s="58">
        <v>0</v>
      </c>
      <c r="J10" s="385">
        <v>0</v>
      </c>
      <c r="K10" s="385"/>
      <c r="L10" s="385"/>
      <c r="M10" s="166">
        <v>0</v>
      </c>
      <c r="N10" s="386">
        <v>0</v>
      </c>
      <c r="O10" s="386"/>
      <c r="P10" s="168">
        <v>0</v>
      </c>
    </row>
    <row r="11" spans="1:16" ht="54.75" customHeight="1">
      <c r="A11" s="63">
        <v>96</v>
      </c>
      <c r="B11" s="385">
        <v>406763</v>
      </c>
      <c r="C11" s="386"/>
      <c r="D11" s="385">
        <v>453175</v>
      </c>
      <c r="E11" s="386"/>
      <c r="F11" s="385">
        <v>453175</v>
      </c>
      <c r="G11" s="385"/>
      <c r="H11" s="386"/>
      <c r="I11" s="63">
        <v>3</v>
      </c>
      <c r="J11" s="385">
        <v>19645</v>
      </c>
      <c r="K11" s="385"/>
      <c r="L11" s="385"/>
      <c r="M11" s="166">
        <v>0</v>
      </c>
      <c r="N11" s="386">
        <v>0</v>
      </c>
      <c r="O11" s="386"/>
      <c r="P11" s="167">
        <v>0</v>
      </c>
    </row>
    <row r="12" spans="1:16" ht="52.5" customHeight="1" thickBot="1">
      <c r="A12" s="172">
        <f>SUM(A7:A11)</f>
        <v>11923</v>
      </c>
      <c r="B12" s="403">
        <f>SUM(B7:C11)</f>
        <v>15625451</v>
      </c>
      <c r="C12" s="384"/>
      <c r="D12" s="383">
        <f>SUM(D7:E11)</f>
        <v>53029678</v>
      </c>
      <c r="E12" s="384"/>
      <c r="F12" s="383">
        <f>SUM(F7:H11)</f>
        <v>104777078</v>
      </c>
      <c r="G12" s="383"/>
      <c r="H12" s="384"/>
      <c r="I12" s="169">
        <f>SUM(I7:I11)</f>
        <v>9</v>
      </c>
      <c r="J12" s="403">
        <f>SUM(J7:L11)</f>
        <v>22949</v>
      </c>
      <c r="K12" s="403"/>
      <c r="L12" s="403"/>
      <c r="M12" s="170">
        <v>0</v>
      </c>
      <c r="N12" s="384">
        <v>0</v>
      </c>
      <c r="O12" s="384"/>
      <c r="P12" s="171">
        <f>SUM(P7:P11)</f>
        <v>0</v>
      </c>
    </row>
    <row r="13" spans="1:16" ht="7.5" customHeight="1">
      <c r="A13" s="20"/>
      <c r="B13" s="14"/>
      <c r="C13" s="15"/>
      <c r="D13" s="16"/>
      <c r="E13" s="15"/>
      <c r="F13" s="16"/>
      <c r="G13" s="16"/>
      <c r="H13" s="15"/>
      <c r="I13" s="13"/>
      <c r="J13" s="14"/>
      <c r="K13" s="14"/>
      <c r="L13" s="14"/>
      <c r="M13" s="21"/>
      <c r="N13" s="15"/>
      <c r="O13" s="15"/>
      <c r="P13" s="21"/>
    </row>
    <row r="14" spans="1:16" ht="26.25" customHeight="1">
      <c r="A14" s="20"/>
      <c r="B14" s="14"/>
      <c r="C14" s="15"/>
      <c r="D14" s="16"/>
      <c r="E14" s="15"/>
      <c r="F14" s="16"/>
      <c r="G14" s="16"/>
      <c r="H14" s="15"/>
      <c r="I14" s="13"/>
      <c r="J14" s="14"/>
      <c r="K14" s="14"/>
      <c r="L14" s="14"/>
      <c r="M14" s="21"/>
      <c r="N14" s="15"/>
      <c r="O14" s="15"/>
      <c r="P14" s="21"/>
    </row>
    <row r="15" spans="1:16" ht="54" customHeight="1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1:16" ht="113.25" customHeight="1">
      <c r="A16" s="409" t="s">
        <v>52</v>
      </c>
      <c r="B16" s="410"/>
      <c r="C16" s="411"/>
      <c r="D16" s="407" t="s">
        <v>53</v>
      </c>
      <c r="E16" s="408"/>
      <c r="F16" s="408"/>
      <c r="G16" s="404" t="s">
        <v>216</v>
      </c>
      <c r="H16" s="405"/>
      <c r="I16" s="405"/>
      <c r="J16" s="406"/>
      <c r="K16" s="412" t="s">
        <v>217</v>
      </c>
      <c r="L16" s="413"/>
      <c r="M16" s="143"/>
      <c r="N16" s="143"/>
      <c r="O16" s="143"/>
      <c r="P16" s="143"/>
    </row>
    <row r="17" spans="1:16" ht="49.5" customHeight="1">
      <c r="A17" s="17" t="s">
        <v>109</v>
      </c>
      <c r="B17" s="382" t="s">
        <v>214</v>
      </c>
      <c r="C17" s="382"/>
      <c r="D17" s="22" t="s">
        <v>172</v>
      </c>
      <c r="E17" s="382" t="s">
        <v>3</v>
      </c>
      <c r="F17" s="382"/>
      <c r="G17" s="17" t="s">
        <v>173</v>
      </c>
      <c r="H17" s="402" t="s">
        <v>215</v>
      </c>
      <c r="I17" s="402"/>
      <c r="J17" s="402"/>
      <c r="K17" s="414" t="s">
        <v>171</v>
      </c>
      <c r="L17" s="415"/>
      <c r="M17" s="143"/>
      <c r="N17" s="143"/>
      <c r="O17" s="143"/>
      <c r="P17" s="143"/>
    </row>
    <row r="18" spans="1:16" ht="54.75" customHeight="1">
      <c r="A18" s="153">
        <v>29</v>
      </c>
      <c r="B18" s="362">
        <v>9189</v>
      </c>
      <c r="C18" s="362"/>
      <c r="D18" s="154">
        <v>0</v>
      </c>
      <c r="E18" s="363">
        <v>0</v>
      </c>
      <c r="F18" s="363"/>
      <c r="G18" s="154">
        <v>5</v>
      </c>
      <c r="H18" s="363">
        <v>3662</v>
      </c>
      <c r="I18" s="363"/>
      <c r="J18" s="363"/>
      <c r="K18" s="363">
        <f>SUM('P82（確認済）'!D18:E18)-SUM('P82（確認済）'!H18)-SUM('P82（確認済）'!K18:L18)-SUM('P82（確認済）'!O18)-SUM('P83（確認済）'!E18:F18)-SUM('P83（確認済）'!H18:J18)</f>
        <v>503276</v>
      </c>
      <c r="L18" s="377"/>
      <c r="M18" s="143"/>
      <c r="N18" s="143"/>
      <c r="O18" s="143"/>
      <c r="P18" s="143"/>
    </row>
    <row r="19" spans="1:16" ht="54.75" customHeight="1">
      <c r="A19" s="153">
        <v>47</v>
      </c>
      <c r="B19" s="362">
        <v>11505</v>
      </c>
      <c r="C19" s="362"/>
      <c r="D19" s="154">
        <v>3</v>
      </c>
      <c r="E19" s="363">
        <v>384</v>
      </c>
      <c r="F19" s="363"/>
      <c r="G19" s="153">
        <v>5</v>
      </c>
      <c r="H19" s="363">
        <v>1394</v>
      </c>
      <c r="I19" s="363"/>
      <c r="J19" s="363"/>
      <c r="K19" s="363">
        <f>SUM('P82（確認済）'!D19:E19)-SUM('P82（確認済）'!H19)-SUM('P82（確認済）'!K19:L19)-SUM('P82（確認済）'!O19)-SUM('P83（確認済）'!E19:F19)-SUM('P83（確認済）'!H19:J19)</f>
        <v>435441</v>
      </c>
      <c r="L19" s="377"/>
      <c r="M19" s="143"/>
      <c r="N19" s="143"/>
      <c r="O19" s="143"/>
      <c r="P19" s="143"/>
    </row>
    <row r="20" spans="1:16" ht="54.75" customHeight="1">
      <c r="A20" s="153">
        <v>0</v>
      </c>
      <c r="B20" s="362">
        <v>0</v>
      </c>
      <c r="C20" s="362"/>
      <c r="D20" s="153">
        <v>0</v>
      </c>
      <c r="E20" s="363">
        <v>0</v>
      </c>
      <c r="F20" s="363"/>
      <c r="G20" s="153">
        <v>0</v>
      </c>
      <c r="H20" s="379">
        <v>0</v>
      </c>
      <c r="I20" s="380"/>
      <c r="J20" s="381"/>
      <c r="K20" s="363">
        <f>SUM('P82（確認済）'!D20:E20)-SUM('P82（確認済）'!H20)-SUM('P82（確認済）'!K20:L20)-SUM('P82（確認済）'!O20)-SUM('P83（確認済）'!E20:F20)-SUM('P83（確認済）'!H20:J20)</f>
        <v>2947</v>
      </c>
      <c r="L20" s="377"/>
      <c r="M20" s="143"/>
      <c r="N20" s="143"/>
      <c r="O20" s="143"/>
      <c r="P20" s="143"/>
    </row>
    <row r="21" spans="1:16" ht="54.75" customHeight="1">
      <c r="A21" s="153">
        <v>0</v>
      </c>
      <c r="B21" s="364">
        <v>0</v>
      </c>
      <c r="C21" s="364"/>
      <c r="D21" s="154">
        <v>0</v>
      </c>
      <c r="E21" s="363">
        <v>0</v>
      </c>
      <c r="F21" s="363"/>
      <c r="G21" s="153">
        <v>0</v>
      </c>
      <c r="H21" s="363">
        <v>0</v>
      </c>
      <c r="I21" s="363"/>
      <c r="J21" s="363"/>
      <c r="K21" s="363">
        <f>SUM('P82（確認済）'!D21:E21)-SUM('P82（確認済）'!H21)-SUM('P82（確認済）'!K21:L21)-SUM('P82（確認済）'!O21)-SUM('P83（確認済）'!E21:F21)-SUM('P83（確認済）'!H21:J21)</f>
        <v>15150</v>
      </c>
      <c r="L21" s="377"/>
      <c r="M21" s="143"/>
      <c r="N21" s="143"/>
      <c r="O21" s="143"/>
      <c r="P21" s="143"/>
    </row>
    <row r="22" spans="1:16" ht="54.75" customHeight="1">
      <c r="A22" s="154">
        <v>0</v>
      </c>
      <c r="B22" s="362">
        <v>0</v>
      </c>
      <c r="C22" s="362"/>
      <c r="D22" s="154">
        <v>0</v>
      </c>
      <c r="E22" s="363">
        <v>0</v>
      </c>
      <c r="F22" s="363"/>
      <c r="G22" s="153">
        <v>0</v>
      </c>
      <c r="H22" s="363">
        <v>0</v>
      </c>
      <c r="I22" s="363"/>
      <c r="J22" s="363"/>
      <c r="K22" s="363">
        <f>SUM('P82（確認済）'!D22:E22)-SUM('P82（確認済）'!H22)-SUM('P82（確認済）'!K22:L22)-SUM('P82（確認済）'!O22)-SUM('P83（確認済）'!E22:F22)-SUM('P83（確認済）'!H22:J22)</f>
        <v>12074</v>
      </c>
      <c r="L22" s="377"/>
      <c r="M22" s="143"/>
      <c r="N22" s="143"/>
      <c r="O22" s="143"/>
      <c r="P22" s="143"/>
    </row>
    <row r="23" spans="1:16" ht="52.5" customHeight="1" thickBot="1">
      <c r="A23" s="155">
        <f>SUM(A18:A22)</f>
        <v>76</v>
      </c>
      <c r="B23" s="365">
        <f>SUM(B18:C22)</f>
        <v>20694</v>
      </c>
      <c r="C23" s="365"/>
      <c r="D23" s="155">
        <f>SUM(D18:D22)</f>
        <v>3</v>
      </c>
      <c r="E23" s="366">
        <f>SUM(E18:F22)</f>
        <v>384</v>
      </c>
      <c r="F23" s="366"/>
      <c r="G23" s="165">
        <f>SUM(G18:G22)</f>
        <v>10</v>
      </c>
      <c r="H23" s="366">
        <f>SUM(H18:J22)</f>
        <v>5056</v>
      </c>
      <c r="I23" s="366"/>
      <c r="J23" s="366"/>
      <c r="K23" s="366">
        <f>SUM(K18:L22)</f>
        <v>968888</v>
      </c>
      <c r="L23" s="378"/>
      <c r="M23" s="143"/>
      <c r="N23" s="143"/>
      <c r="O23" s="143"/>
      <c r="P23" s="143"/>
    </row>
    <row r="24" spans="1:16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mergeCells count="71">
    <mergeCell ref="J10:L10"/>
    <mergeCell ref="N6:O6"/>
    <mergeCell ref="N10:O10"/>
    <mergeCell ref="N9:O9"/>
    <mergeCell ref="N8:O8"/>
    <mergeCell ref="N7:O7"/>
    <mergeCell ref="J7:L7"/>
    <mergeCell ref="J8:L8"/>
    <mergeCell ref="B17:C17"/>
    <mergeCell ref="H17:J17"/>
    <mergeCell ref="J11:L11"/>
    <mergeCell ref="J12:L12"/>
    <mergeCell ref="G16:J16"/>
    <mergeCell ref="D16:F16"/>
    <mergeCell ref="A16:C16"/>
    <mergeCell ref="K16:L16"/>
    <mergeCell ref="K17:L17"/>
    <mergeCell ref="B12:C12"/>
    <mergeCell ref="B6:C6"/>
    <mergeCell ref="D6:E6"/>
    <mergeCell ref="F6:H6"/>
    <mergeCell ref="J6:L6"/>
    <mergeCell ref="I5:L5"/>
    <mergeCell ref="M5:P5"/>
    <mergeCell ref="A5:E5"/>
    <mergeCell ref="F5:H5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N11:O11"/>
    <mergeCell ref="B10:C10"/>
    <mergeCell ref="D10:E10"/>
    <mergeCell ref="F10:H10"/>
    <mergeCell ref="B11:C11"/>
    <mergeCell ref="D11:E11"/>
    <mergeCell ref="J9:L9"/>
    <mergeCell ref="D12:E12"/>
    <mergeCell ref="F12:H12"/>
    <mergeCell ref="F11:H11"/>
    <mergeCell ref="N12:O12"/>
    <mergeCell ref="E17:F17"/>
    <mergeCell ref="B23:C23"/>
    <mergeCell ref="B22:C22"/>
    <mergeCell ref="B21:C21"/>
    <mergeCell ref="B20:C20"/>
    <mergeCell ref="B19:C19"/>
    <mergeCell ref="B18:C18"/>
    <mergeCell ref="E23:F23"/>
    <mergeCell ref="E22:F22"/>
    <mergeCell ref="E21:F21"/>
    <mergeCell ref="H23:J23"/>
    <mergeCell ref="H22:J22"/>
    <mergeCell ref="H20:J20"/>
    <mergeCell ref="H21:J21"/>
    <mergeCell ref="H19:J19"/>
    <mergeCell ref="H18:J18"/>
    <mergeCell ref="E20:F20"/>
    <mergeCell ref="E19:F19"/>
    <mergeCell ref="E18:F18"/>
    <mergeCell ref="K19:L19"/>
    <mergeCell ref="K18:L18"/>
    <mergeCell ref="K23:L23"/>
    <mergeCell ref="K22:L22"/>
    <mergeCell ref="K21:L21"/>
    <mergeCell ref="K20:L2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C40"/>
  <sheetViews>
    <sheetView workbookViewId="0" topLeftCell="A1">
      <selection activeCell="B2" sqref="B2"/>
    </sheetView>
  </sheetViews>
  <sheetFormatPr defaultColWidth="9.00390625" defaultRowHeight="13.5"/>
  <cols>
    <col min="1" max="4" width="3.125" style="12" customWidth="1"/>
    <col min="5" max="6" width="3.50390625" style="12" customWidth="1"/>
    <col min="7" max="9" width="3.875" style="12" customWidth="1"/>
    <col min="10" max="11" width="3.50390625" style="12" customWidth="1"/>
    <col min="12" max="14" width="3.875" style="12" customWidth="1"/>
    <col min="15" max="16" width="3.50390625" style="12" customWidth="1"/>
    <col min="17" max="19" width="3.875" style="12" customWidth="1"/>
    <col min="20" max="21" width="3.50390625" style="12" customWidth="1"/>
    <col min="22" max="24" width="3.875" style="12" customWidth="1"/>
    <col min="25" max="26" width="3.50390625" style="12" customWidth="1"/>
    <col min="27" max="29" width="3.875" style="12" customWidth="1"/>
    <col min="30" max="16384" width="2.625" style="12" customWidth="1"/>
  </cols>
  <sheetData>
    <row r="1" ht="34.5" customHeight="1"/>
    <row r="2" ht="15" customHeight="1"/>
    <row r="3" spans="1:29" ht="18" customHeight="1">
      <c r="A3" s="418" t="s">
        <v>220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ht="18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29" ht="23.25" customHeight="1" thickBot="1">
      <c r="A5" s="417" t="s">
        <v>221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28.5" customHeight="1">
      <c r="A6" s="426" t="s">
        <v>224</v>
      </c>
      <c r="B6" s="427"/>
      <c r="C6" s="427"/>
      <c r="D6" s="427"/>
      <c r="E6" s="427" t="s">
        <v>17</v>
      </c>
      <c r="F6" s="427"/>
      <c r="G6" s="427"/>
      <c r="H6" s="427"/>
      <c r="I6" s="427"/>
      <c r="J6" s="430" t="s">
        <v>174</v>
      </c>
      <c r="K6" s="430"/>
      <c r="L6" s="430"/>
      <c r="M6" s="430"/>
      <c r="N6" s="430"/>
      <c r="O6" s="430" t="s">
        <v>175</v>
      </c>
      <c r="P6" s="430"/>
      <c r="Q6" s="430"/>
      <c r="R6" s="430"/>
      <c r="S6" s="430"/>
      <c r="T6" s="456" t="s">
        <v>176</v>
      </c>
      <c r="U6" s="457"/>
      <c r="V6" s="457"/>
      <c r="W6" s="457"/>
      <c r="X6" s="458"/>
      <c r="Y6" s="430" t="s">
        <v>177</v>
      </c>
      <c r="Z6" s="430"/>
      <c r="AA6" s="465"/>
      <c r="AB6" s="465"/>
      <c r="AC6" s="465"/>
    </row>
    <row r="7" spans="1:29" ht="28.5" customHeight="1">
      <c r="A7" s="424"/>
      <c r="B7" s="425"/>
      <c r="C7" s="425"/>
      <c r="D7" s="425"/>
      <c r="E7" s="435" t="s">
        <v>110</v>
      </c>
      <c r="F7" s="435"/>
      <c r="G7" s="423" t="s">
        <v>111</v>
      </c>
      <c r="H7" s="423"/>
      <c r="I7" s="423"/>
      <c r="J7" s="435" t="s">
        <v>110</v>
      </c>
      <c r="K7" s="435"/>
      <c r="L7" s="423" t="s">
        <v>111</v>
      </c>
      <c r="M7" s="423"/>
      <c r="N7" s="423"/>
      <c r="O7" s="435" t="s">
        <v>110</v>
      </c>
      <c r="P7" s="435"/>
      <c r="Q7" s="423" t="s">
        <v>111</v>
      </c>
      <c r="R7" s="423"/>
      <c r="S7" s="423"/>
      <c r="T7" s="435" t="s">
        <v>110</v>
      </c>
      <c r="U7" s="435"/>
      <c r="V7" s="423" t="s">
        <v>111</v>
      </c>
      <c r="W7" s="423"/>
      <c r="X7" s="423"/>
      <c r="Y7" s="435" t="s">
        <v>110</v>
      </c>
      <c r="Z7" s="435"/>
      <c r="AA7" s="423" t="s">
        <v>111</v>
      </c>
      <c r="AB7" s="423"/>
      <c r="AC7" s="423"/>
    </row>
    <row r="8" spans="1:29" ht="32.25" customHeight="1">
      <c r="A8" s="422" t="s">
        <v>13</v>
      </c>
      <c r="B8" s="423"/>
      <c r="C8" s="423"/>
      <c r="D8" s="423"/>
      <c r="E8" s="434">
        <v>84</v>
      </c>
      <c r="F8" s="434"/>
      <c r="G8" s="434">
        <v>1773</v>
      </c>
      <c r="H8" s="434"/>
      <c r="I8" s="434"/>
      <c r="J8" s="434">
        <v>9</v>
      </c>
      <c r="K8" s="434"/>
      <c r="L8" s="434">
        <v>985</v>
      </c>
      <c r="M8" s="434"/>
      <c r="N8" s="434"/>
      <c r="O8" s="434">
        <v>25</v>
      </c>
      <c r="P8" s="434"/>
      <c r="Q8" s="434">
        <v>4116</v>
      </c>
      <c r="R8" s="434"/>
      <c r="S8" s="434"/>
      <c r="T8" s="434">
        <v>1839</v>
      </c>
      <c r="U8" s="434"/>
      <c r="V8" s="434">
        <v>1617825</v>
      </c>
      <c r="W8" s="434"/>
      <c r="X8" s="434"/>
      <c r="Y8" s="434">
        <v>794</v>
      </c>
      <c r="Z8" s="434"/>
      <c r="AA8" s="434">
        <v>1384654</v>
      </c>
      <c r="AB8" s="434"/>
      <c r="AC8" s="466"/>
    </row>
    <row r="9" spans="1:29" ht="32.25" customHeight="1">
      <c r="A9" s="422" t="s">
        <v>21</v>
      </c>
      <c r="B9" s="423"/>
      <c r="C9" s="423"/>
      <c r="D9" s="423"/>
      <c r="E9" s="434">
        <v>117</v>
      </c>
      <c r="F9" s="434"/>
      <c r="G9" s="434">
        <v>3737</v>
      </c>
      <c r="H9" s="434"/>
      <c r="I9" s="434"/>
      <c r="J9" s="420">
        <v>31</v>
      </c>
      <c r="K9" s="420"/>
      <c r="L9" s="420">
        <v>3549</v>
      </c>
      <c r="M9" s="420"/>
      <c r="N9" s="420"/>
      <c r="O9" s="434">
        <v>54</v>
      </c>
      <c r="P9" s="434"/>
      <c r="Q9" s="434">
        <v>9022</v>
      </c>
      <c r="R9" s="434"/>
      <c r="S9" s="434"/>
      <c r="T9" s="420">
        <v>555</v>
      </c>
      <c r="U9" s="420"/>
      <c r="V9" s="420">
        <v>520682</v>
      </c>
      <c r="W9" s="420"/>
      <c r="X9" s="420"/>
      <c r="Y9" s="434">
        <v>149</v>
      </c>
      <c r="Z9" s="434"/>
      <c r="AA9" s="434">
        <v>263052</v>
      </c>
      <c r="AB9" s="434"/>
      <c r="AC9" s="466"/>
    </row>
    <row r="10" spans="1:29" ht="32.25" customHeight="1">
      <c r="A10" s="424" t="s">
        <v>22</v>
      </c>
      <c r="B10" s="425"/>
      <c r="C10" s="425"/>
      <c r="D10" s="425"/>
      <c r="E10" s="420">
        <v>213</v>
      </c>
      <c r="F10" s="420"/>
      <c r="G10" s="420">
        <v>10294</v>
      </c>
      <c r="H10" s="420"/>
      <c r="I10" s="420"/>
      <c r="J10" s="420">
        <v>65</v>
      </c>
      <c r="K10" s="420"/>
      <c r="L10" s="420">
        <v>7450</v>
      </c>
      <c r="M10" s="420"/>
      <c r="N10" s="420"/>
      <c r="O10" s="420">
        <v>88</v>
      </c>
      <c r="P10" s="420"/>
      <c r="Q10" s="420">
        <v>17556</v>
      </c>
      <c r="R10" s="420"/>
      <c r="S10" s="420"/>
      <c r="T10" s="420">
        <v>130</v>
      </c>
      <c r="U10" s="420"/>
      <c r="V10" s="420">
        <v>45946</v>
      </c>
      <c r="W10" s="420"/>
      <c r="X10" s="420"/>
      <c r="Y10" s="434">
        <v>1</v>
      </c>
      <c r="Z10" s="434"/>
      <c r="AA10" s="434">
        <v>1994</v>
      </c>
      <c r="AB10" s="434"/>
      <c r="AC10" s="466"/>
    </row>
    <row r="11" spans="1:29" ht="32.25" customHeight="1">
      <c r="A11" s="424" t="s">
        <v>23</v>
      </c>
      <c r="B11" s="425"/>
      <c r="C11" s="425"/>
      <c r="D11" s="425"/>
      <c r="E11" s="434">
        <v>211</v>
      </c>
      <c r="F11" s="434"/>
      <c r="G11" s="434">
        <v>18925</v>
      </c>
      <c r="H11" s="434"/>
      <c r="I11" s="434"/>
      <c r="J11" s="434">
        <v>22</v>
      </c>
      <c r="K11" s="434"/>
      <c r="L11" s="434">
        <v>2462</v>
      </c>
      <c r="M11" s="434"/>
      <c r="N11" s="434"/>
      <c r="O11" s="434">
        <v>26</v>
      </c>
      <c r="P11" s="434"/>
      <c r="Q11" s="434">
        <v>5177</v>
      </c>
      <c r="R11" s="434"/>
      <c r="S11" s="434"/>
      <c r="T11" s="434">
        <v>74</v>
      </c>
      <c r="U11" s="434"/>
      <c r="V11" s="434">
        <v>108560</v>
      </c>
      <c r="W11" s="434"/>
      <c r="X11" s="434"/>
      <c r="Y11" s="434">
        <v>1</v>
      </c>
      <c r="Z11" s="434"/>
      <c r="AA11" s="434">
        <v>1921</v>
      </c>
      <c r="AB11" s="434"/>
      <c r="AC11" s="466"/>
    </row>
    <row r="12" spans="1:29" ht="32.25" customHeight="1">
      <c r="A12" s="422" t="s">
        <v>24</v>
      </c>
      <c r="B12" s="423"/>
      <c r="C12" s="423"/>
      <c r="D12" s="423"/>
      <c r="E12" s="434">
        <v>48</v>
      </c>
      <c r="F12" s="434"/>
      <c r="G12" s="434">
        <v>558</v>
      </c>
      <c r="H12" s="434"/>
      <c r="I12" s="434"/>
      <c r="J12" s="420">
        <v>2</v>
      </c>
      <c r="K12" s="420"/>
      <c r="L12" s="420">
        <v>231</v>
      </c>
      <c r="M12" s="420"/>
      <c r="N12" s="420"/>
      <c r="O12" s="420">
        <v>3</v>
      </c>
      <c r="P12" s="420"/>
      <c r="Q12" s="420">
        <v>522</v>
      </c>
      <c r="R12" s="420"/>
      <c r="S12" s="420"/>
      <c r="T12" s="434">
        <v>10</v>
      </c>
      <c r="U12" s="434"/>
      <c r="V12" s="434">
        <v>9928</v>
      </c>
      <c r="W12" s="434"/>
      <c r="X12" s="434"/>
      <c r="Y12" s="434">
        <v>7</v>
      </c>
      <c r="Z12" s="434"/>
      <c r="AA12" s="420">
        <v>12099</v>
      </c>
      <c r="AB12" s="420"/>
      <c r="AC12" s="466"/>
    </row>
    <row r="13" spans="1:29" ht="32.25" customHeight="1" thickBot="1">
      <c r="A13" s="468" t="s">
        <v>16</v>
      </c>
      <c r="B13" s="469"/>
      <c r="C13" s="469"/>
      <c r="D13" s="469"/>
      <c r="E13" s="416">
        <f>SUM(E8:F12)</f>
        <v>673</v>
      </c>
      <c r="F13" s="416"/>
      <c r="G13" s="416">
        <f>SUM(G8:I12)</f>
        <v>35287</v>
      </c>
      <c r="H13" s="416"/>
      <c r="I13" s="416"/>
      <c r="J13" s="436">
        <f>SUM(J8:K12)</f>
        <v>129</v>
      </c>
      <c r="K13" s="436"/>
      <c r="L13" s="416">
        <f>SUM(L8:N12)</f>
        <v>14677</v>
      </c>
      <c r="M13" s="416"/>
      <c r="N13" s="416"/>
      <c r="O13" s="436">
        <f>SUM(O8:P12)</f>
        <v>196</v>
      </c>
      <c r="P13" s="436"/>
      <c r="Q13" s="416">
        <f>SUM(Q8:S12)</f>
        <v>36393</v>
      </c>
      <c r="R13" s="416"/>
      <c r="S13" s="416"/>
      <c r="T13" s="416">
        <f>SUM(T8:U12)</f>
        <v>2608</v>
      </c>
      <c r="U13" s="416"/>
      <c r="V13" s="416">
        <f>SUM(V8:X12)</f>
        <v>2302941</v>
      </c>
      <c r="W13" s="416"/>
      <c r="X13" s="416"/>
      <c r="Y13" s="416">
        <f>SUM(Y8:Z12)</f>
        <v>952</v>
      </c>
      <c r="Z13" s="416"/>
      <c r="AA13" s="416">
        <f>SUM(AA8:AC12)</f>
        <v>1663720</v>
      </c>
      <c r="AB13" s="416"/>
      <c r="AC13" s="467"/>
    </row>
    <row r="14" spans="1:29" ht="13.5" customHeight="1">
      <c r="A14" s="93"/>
      <c r="B14" s="93"/>
      <c r="C14" s="93"/>
      <c r="D14" s="93"/>
      <c r="E14" s="94"/>
      <c r="F14" s="94"/>
      <c r="G14" s="94"/>
      <c r="H14" s="94"/>
      <c r="I14" s="94"/>
      <c r="J14" s="93"/>
      <c r="K14" s="93"/>
      <c r="L14" s="94"/>
      <c r="M14" s="94"/>
      <c r="N14" s="94"/>
      <c r="O14" s="93"/>
      <c r="P14" s="93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24"/>
      <c r="AB14" s="24"/>
      <c r="AC14" s="95"/>
    </row>
    <row r="15" spans="1:25" ht="13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6"/>
      <c r="V15" s="6"/>
      <c r="W15" s="6"/>
      <c r="X15" s="6"/>
      <c r="Y15" s="6"/>
    </row>
    <row r="16" spans="1:29" ht="15" customHeight="1">
      <c r="A16" s="93"/>
      <c r="B16" s="93"/>
      <c r="C16" s="93"/>
      <c r="D16" s="93"/>
      <c r="E16" s="94"/>
      <c r="F16" s="94"/>
      <c r="G16" s="94"/>
      <c r="H16" s="94"/>
      <c r="I16" s="94"/>
      <c r="J16" s="93"/>
      <c r="K16" s="93"/>
      <c r="L16" s="94"/>
      <c r="M16" s="94"/>
      <c r="N16" s="94"/>
      <c r="O16" s="93"/>
      <c r="P16" s="93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24"/>
      <c r="AB16" s="24"/>
      <c r="AC16" s="95"/>
    </row>
    <row r="17" spans="1:29" ht="23.25" customHeight="1" thickBot="1">
      <c r="A17" s="417" t="s">
        <v>222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</row>
    <row r="18" spans="1:29" ht="28.5" customHeight="1">
      <c r="A18" s="450" t="s">
        <v>224</v>
      </c>
      <c r="B18" s="451"/>
      <c r="C18" s="451"/>
      <c r="D18" s="452"/>
      <c r="E18" s="462" t="s">
        <v>17</v>
      </c>
      <c r="F18" s="463"/>
      <c r="G18" s="463"/>
      <c r="H18" s="463"/>
      <c r="I18" s="464"/>
      <c r="J18" s="456" t="s">
        <v>174</v>
      </c>
      <c r="K18" s="457"/>
      <c r="L18" s="457"/>
      <c r="M18" s="457"/>
      <c r="N18" s="458"/>
      <c r="O18" s="459" t="s">
        <v>175</v>
      </c>
      <c r="P18" s="460"/>
      <c r="Q18" s="460"/>
      <c r="R18" s="460"/>
      <c r="S18" s="461"/>
      <c r="T18" s="456" t="s">
        <v>18</v>
      </c>
      <c r="U18" s="457"/>
      <c r="V18" s="457"/>
      <c r="W18" s="457"/>
      <c r="X18" s="458"/>
      <c r="Y18" s="263" t="s">
        <v>19</v>
      </c>
      <c r="Z18" s="264"/>
      <c r="AA18" s="264"/>
      <c r="AB18" s="264"/>
      <c r="AC18" s="265"/>
    </row>
    <row r="19" spans="1:29" ht="28.5" customHeight="1">
      <c r="A19" s="453"/>
      <c r="B19" s="454"/>
      <c r="C19" s="454"/>
      <c r="D19" s="455"/>
      <c r="E19" s="444" t="s">
        <v>112</v>
      </c>
      <c r="F19" s="445"/>
      <c r="G19" s="441" t="s">
        <v>113</v>
      </c>
      <c r="H19" s="442"/>
      <c r="I19" s="443"/>
      <c r="J19" s="444" t="s">
        <v>112</v>
      </c>
      <c r="K19" s="445"/>
      <c r="L19" s="441" t="s">
        <v>113</v>
      </c>
      <c r="M19" s="442"/>
      <c r="N19" s="443"/>
      <c r="O19" s="444" t="s">
        <v>112</v>
      </c>
      <c r="P19" s="445"/>
      <c r="Q19" s="441" t="s">
        <v>113</v>
      </c>
      <c r="R19" s="442"/>
      <c r="S19" s="443"/>
      <c r="T19" s="444" t="s">
        <v>112</v>
      </c>
      <c r="U19" s="445"/>
      <c r="V19" s="441" t="s">
        <v>113</v>
      </c>
      <c r="W19" s="442"/>
      <c r="X19" s="443"/>
      <c r="Y19" s="444" t="s">
        <v>112</v>
      </c>
      <c r="Z19" s="449"/>
      <c r="AA19" s="446" t="s">
        <v>113</v>
      </c>
      <c r="AB19" s="447"/>
      <c r="AC19" s="448"/>
    </row>
    <row r="20" spans="1:29" ht="32.25" customHeight="1">
      <c r="A20" s="422" t="s">
        <v>25</v>
      </c>
      <c r="B20" s="423"/>
      <c r="C20" s="423"/>
      <c r="D20" s="423"/>
      <c r="E20" s="434">
        <v>16</v>
      </c>
      <c r="F20" s="434"/>
      <c r="G20" s="434">
        <v>78</v>
      </c>
      <c r="H20" s="434"/>
      <c r="I20" s="434"/>
      <c r="J20" s="434">
        <v>0</v>
      </c>
      <c r="K20" s="434"/>
      <c r="L20" s="434">
        <v>0</v>
      </c>
      <c r="M20" s="434"/>
      <c r="N20" s="434"/>
      <c r="O20" s="434">
        <v>2</v>
      </c>
      <c r="P20" s="434"/>
      <c r="Q20" s="434">
        <v>284</v>
      </c>
      <c r="R20" s="434"/>
      <c r="S20" s="434"/>
      <c r="T20" s="434">
        <v>254</v>
      </c>
      <c r="U20" s="434"/>
      <c r="V20" s="434">
        <v>238476</v>
      </c>
      <c r="W20" s="434"/>
      <c r="X20" s="434"/>
      <c r="Y20" s="434">
        <v>66</v>
      </c>
      <c r="Z20" s="434"/>
      <c r="AA20" s="439">
        <v>117403</v>
      </c>
      <c r="AB20" s="439"/>
      <c r="AC20" s="440"/>
    </row>
    <row r="21" spans="1:29" ht="32.25" customHeight="1">
      <c r="A21" s="422" t="s">
        <v>21</v>
      </c>
      <c r="B21" s="423"/>
      <c r="C21" s="423"/>
      <c r="D21" s="423"/>
      <c r="E21" s="434">
        <v>33</v>
      </c>
      <c r="F21" s="434"/>
      <c r="G21" s="434">
        <v>838</v>
      </c>
      <c r="H21" s="434"/>
      <c r="I21" s="434"/>
      <c r="J21" s="434">
        <v>4</v>
      </c>
      <c r="K21" s="434"/>
      <c r="L21" s="434">
        <v>465</v>
      </c>
      <c r="M21" s="434"/>
      <c r="N21" s="434"/>
      <c r="O21" s="434">
        <v>8</v>
      </c>
      <c r="P21" s="434"/>
      <c r="Q21" s="434">
        <v>1405</v>
      </c>
      <c r="R21" s="434"/>
      <c r="S21" s="434"/>
      <c r="T21" s="434">
        <v>90</v>
      </c>
      <c r="U21" s="434"/>
      <c r="V21" s="434">
        <v>57840</v>
      </c>
      <c r="W21" s="434"/>
      <c r="X21" s="434"/>
      <c r="Y21" s="434">
        <v>27</v>
      </c>
      <c r="Z21" s="434"/>
      <c r="AA21" s="434">
        <v>47507</v>
      </c>
      <c r="AB21" s="434"/>
      <c r="AC21" s="438"/>
    </row>
    <row r="22" spans="1:29" ht="32.25" customHeight="1">
      <c r="A22" s="422" t="s">
        <v>22</v>
      </c>
      <c r="B22" s="423"/>
      <c r="C22" s="423"/>
      <c r="D22" s="423"/>
      <c r="E22" s="434">
        <v>4</v>
      </c>
      <c r="F22" s="434"/>
      <c r="G22" s="434">
        <v>34</v>
      </c>
      <c r="H22" s="434"/>
      <c r="I22" s="434"/>
      <c r="J22" s="434">
        <v>1</v>
      </c>
      <c r="K22" s="434"/>
      <c r="L22" s="434">
        <v>129</v>
      </c>
      <c r="M22" s="434"/>
      <c r="N22" s="434"/>
      <c r="O22" s="434">
        <v>1</v>
      </c>
      <c r="P22" s="434"/>
      <c r="Q22" s="420">
        <v>190</v>
      </c>
      <c r="R22" s="420"/>
      <c r="S22" s="420"/>
      <c r="T22" s="420">
        <v>1</v>
      </c>
      <c r="U22" s="420"/>
      <c r="V22" s="420">
        <v>908</v>
      </c>
      <c r="W22" s="420"/>
      <c r="X22" s="420"/>
      <c r="Y22" s="420">
        <v>0</v>
      </c>
      <c r="Z22" s="420"/>
      <c r="AA22" s="420">
        <v>0</v>
      </c>
      <c r="AB22" s="420"/>
      <c r="AC22" s="437"/>
    </row>
    <row r="23" spans="1:29" ht="32.25" customHeight="1">
      <c r="A23" s="422" t="s">
        <v>23</v>
      </c>
      <c r="B23" s="423"/>
      <c r="C23" s="423"/>
      <c r="D23" s="423"/>
      <c r="E23" s="420">
        <v>46</v>
      </c>
      <c r="F23" s="420"/>
      <c r="G23" s="434">
        <v>4105</v>
      </c>
      <c r="H23" s="434"/>
      <c r="I23" s="434"/>
      <c r="J23" s="434">
        <v>6</v>
      </c>
      <c r="K23" s="434"/>
      <c r="L23" s="434">
        <v>657</v>
      </c>
      <c r="M23" s="434"/>
      <c r="N23" s="434"/>
      <c r="O23" s="434">
        <v>6</v>
      </c>
      <c r="P23" s="434"/>
      <c r="Q23" s="420">
        <v>997</v>
      </c>
      <c r="R23" s="420"/>
      <c r="S23" s="420"/>
      <c r="T23" s="420">
        <v>23</v>
      </c>
      <c r="U23" s="420"/>
      <c r="V23" s="434">
        <v>34119</v>
      </c>
      <c r="W23" s="434"/>
      <c r="X23" s="434"/>
      <c r="Y23" s="434">
        <v>2</v>
      </c>
      <c r="Z23" s="434"/>
      <c r="AA23" s="420">
        <v>3884</v>
      </c>
      <c r="AB23" s="420"/>
      <c r="AC23" s="437"/>
    </row>
    <row r="24" spans="1:29" ht="32.25" customHeight="1">
      <c r="A24" s="424" t="s">
        <v>24</v>
      </c>
      <c r="B24" s="425"/>
      <c r="C24" s="425"/>
      <c r="D24" s="425"/>
      <c r="E24" s="434">
        <v>16</v>
      </c>
      <c r="F24" s="434"/>
      <c r="G24" s="420">
        <v>379</v>
      </c>
      <c r="H24" s="420"/>
      <c r="I24" s="420"/>
      <c r="J24" s="420">
        <v>0</v>
      </c>
      <c r="K24" s="420"/>
      <c r="L24" s="420">
        <v>0</v>
      </c>
      <c r="M24" s="420"/>
      <c r="N24" s="420"/>
      <c r="O24" s="420">
        <v>1</v>
      </c>
      <c r="P24" s="420"/>
      <c r="Q24" s="434">
        <v>134</v>
      </c>
      <c r="R24" s="434"/>
      <c r="S24" s="434"/>
      <c r="T24" s="434">
        <v>6</v>
      </c>
      <c r="U24" s="434"/>
      <c r="V24" s="434">
        <v>2098</v>
      </c>
      <c r="W24" s="434"/>
      <c r="X24" s="434"/>
      <c r="Y24" s="434">
        <v>0</v>
      </c>
      <c r="Z24" s="434"/>
      <c r="AA24" s="420">
        <v>0</v>
      </c>
      <c r="AB24" s="420"/>
      <c r="AC24" s="437"/>
    </row>
    <row r="25" spans="1:29" ht="32.25" customHeight="1" thickBot="1">
      <c r="A25" s="432" t="s">
        <v>16</v>
      </c>
      <c r="B25" s="433"/>
      <c r="C25" s="433"/>
      <c r="D25" s="433"/>
      <c r="E25" s="416">
        <f>SUM(E20:F24)</f>
        <v>115</v>
      </c>
      <c r="F25" s="416"/>
      <c r="G25" s="436">
        <f>SUM(G20:I24)</f>
        <v>5434</v>
      </c>
      <c r="H25" s="436"/>
      <c r="I25" s="436"/>
      <c r="J25" s="436">
        <f>SUM(J20:K24)</f>
        <v>11</v>
      </c>
      <c r="K25" s="436"/>
      <c r="L25" s="436">
        <f>SUM(L20:N24)</f>
        <v>1251</v>
      </c>
      <c r="M25" s="436"/>
      <c r="N25" s="436"/>
      <c r="O25" s="436">
        <f>SUM(O20:P24)</f>
        <v>18</v>
      </c>
      <c r="P25" s="436"/>
      <c r="Q25" s="436">
        <f>SUM(Q20:S24)</f>
        <v>3010</v>
      </c>
      <c r="R25" s="436"/>
      <c r="S25" s="436"/>
      <c r="T25" s="416">
        <f>SUM(T20:U24)</f>
        <v>374</v>
      </c>
      <c r="U25" s="416"/>
      <c r="V25" s="436">
        <f>SUM(V20:X24)</f>
        <v>333441</v>
      </c>
      <c r="W25" s="436"/>
      <c r="X25" s="436"/>
      <c r="Y25" s="416">
        <f>SUM(Y20:Z24)</f>
        <v>95</v>
      </c>
      <c r="Z25" s="416"/>
      <c r="AA25" s="416">
        <f>SUM(AA20:AC24)</f>
        <v>168794</v>
      </c>
      <c r="AB25" s="416"/>
      <c r="AC25" s="419"/>
    </row>
    <row r="26" spans="1:29" ht="13.5" customHeight="1">
      <c r="A26" s="94"/>
      <c r="B26" s="94"/>
      <c r="C26" s="94"/>
      <c r="D26" s="94"/>
      <c r="E26" s="24"/>
      <c r="F26" s="24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24"/>
      <c r="U26" s="24"/>
      <c r="V26" s="96"/>
      <c r="W26" s="96"/>
      <c r="X26" s="96"/>
      <c r="Y26" s="24"/>
      <c r="Z26" s="24"/>
      <c r="AA26" s="24"/>
      <c r="AB26" s="24"/>
      <c r="AC26" s="24"/>
    </row>
    <row r="27" spans="1:25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6"/>
      <c r="V27" s="6"/>
      <c r="W27" s="6"/>
      <c r="X27" s="6"/>
      <c r="Y27" s="6"/>
    </row>
    <row r="28" spans="1:25" ht="19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6"/>
      <c r="V28" s="6"/>
      <c r="W28" s="6"/>
      <c r="X28" s="6"/>
      <c r="Y28" s="6"/>
    </row>
    <row r="29" spans="1:29" ht="23.25" customHeight="1" thickBot="1">
      <c r="A29" s="417" t="s">
        <v>223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</row>
    <row r="30" spans="1:29" ht="28.5" customHeight="1">
      <c r="A30" s="426" t="s">
        <v>224</v>
      </c>
      <c r="B30" s="427"/>
      <c r="C30" s="427"/>
      <c r="D30" s="427"/>
      <c r="E30" s="427" t="s">
        <v>17</v>
      </c>
      <c r="F30" s="427"/>
      <c r="G30" s="427"/>
      <c r="H30" s="427"/>
      <c r="I30" s="427"/>
      <c r="J30" s="431" t="s">
        <v>178</v>
      </c>
      <c r="K30" s="431"/>
      <c r="L30" s="431"/>
      <c r="M30" s="431"/>
      <c r="N30" s="431"/>
      <c r="O30" s="430" t="s">
        <v>179</v>
      </c>
      <c r="P30" s="430"/>
      <c r="Q30" s="430"/>
      <c r="R30" s="430"/>
      <c r="S30" s="430"/>
      <c r="T30" s="430" t="s">
        <v>176</v>
      </c>
      <c r="U30" s="430"/>
      <c r="V30" s="430"/>
      <c r="W30" s="430"/>
      <c r="X30" s="430"/>
      <c r="Y30" s="263" t="s">
        <v>177</v>
      </c>
      <c r="Z30" s="428"/>
      <c r="AA30" s="428"/>
      <c r="AB30" s="428"/>
      <c r="AC30" s="429"/>
    </row>
    <row r="31" spans="1:29" ht="28.5" customHeight="1">
      <c r="A31" s="424"/>
      <c r="B31" s="425"/>
      <c r="C31" s="425"/>
      <c r="D31" s="425"/>
      <c r="E31" s="435" t="s">
        <v>114</v>
      </c>
      <c r="F31" s="435"/>
      <c r="G31" s="423" t="s">
        <v>115</v>
      </c>
      <c r="H31" s="423"/>
      <c r="I31" s="423"/>
      <c r="J31" s="435" t="s">
        <v>114</v>
      </c>
      <c r="K31" s="435"/>
      <c r="L31" s="423" t="s">
        <v>115</v>
      </c>
      <c r="M31" s="423"/>
      <c r="N31" s="423"/>
      <c r="O31" s="435" t="s">
        <v>114</v>
      </c>
      <c r="P31" s="435"/>
      <c r="Q31" s="423" t="s">
        <v>115</v>
      </c>
      <c r="R31" s="423"/>
      <c r="S31" s="423"/>
      <c r="T31" s="435" t="s">
        <v>114</v>
      </c>
      <c r="U31" s="435"/>
      <c r="V31" s="423" t="s">
        <v>115</v>
      </c>
      <c r="W31" s="423"/>
      <c r="X31" s="423"/>
      <c r="Y31" s="435" t="s">
        <v>114</v>
      </c>
      <c r="Z31" s="444"/>
      <c r="AA31" s="470" t="s">
        <v>115</v>
      </c>
      <c r="AB31" s="471"/>
      <c r="AC31" s="472"/>
    </row>
    <row r="32" spans="1:29" ht="32.25" customHeight="1">
      <c r="A32" s="424" t="s">
        <v>13</v>
      </c>
      <c r="B32" s="425"/>
      <c r="C32" s="425"/>
      <c r="D32" s="425"/>
      <c r="E32" s="420">
        <f>SUM(E20)+SUM(E8)</f>
        <v>100</v>
      </c>
      <c r="F32" s="420"/>
      <c r="G32" s="420">
        <f>SUM(G8)+SUM(G20)</f>
        <v>1851</v>
      </c>
      <c r="H32" s="420"/>
      <c r="I32" s="420"/>
      <c r="J32" s="420">
        <f>SUM(J8)+SUM(J20)</f>
        <v>9</v>
      </c>
      <c r="K32" s="420"/>
      <c r="L32" s="420">
        <f>SUM(L8)+SUM(L20)</f>
        <v>985</v>
      </c>
      <c r="M32" s="420"/>
      <c r="N32" s="420"/>
      <c r="O32" s="420">
        <f>SUM(O8)+SUM(O20)</f>
        <v>27</v>
      </c>
      <c r="P32" s="420"/>
      <c r="Q32" s="420">
        <f>SUM(Q8)+SUM(Q20)</f>
        <v>4400</v>
      </c>
      <c r="R32" s="420"/>
      <c r="S32" s="420"/>
      <c r="T32" s="420">
        <f>SUM(T8)+SUM(T20)</f>
        <v>2093</v>
      </c>
      <c r="U32" s="420"/>
      <c r="V32" s="420">
        <f>SUM(V8)+SUM(V20)</f>
        <v>1856301</v>
      </c>
      <c r="W32" s="420"/>
      <c r="X32" s="420"/>
      <c r="Y32" s="420">
        <f>SUM(Y8)+SUM(Y20)</f>
        <v>860</v>
      </c>
      <c r="Z32" s="420"/>
      <c r="AA32" s="421">
        <f>SUM(AA8)+SUM(AA20)</f>
        <v>1502057</v>
      </c>
      <c r="AB32" s="421"/>
      <c r="AC32" s="421"/>
    </row>
    <row r="33" spans="1:29" ht="32.25" customHeight="1">
      <c r="A33" s="422" t="s">
        <v>21</v>
      </c>
      <c r="B33" s="423"/>
      <c r="C33" s="423"/>
      <c r="D33" s="423"/>
      <c r="E33" s="420">
        <f>SUM(E21)+SUM(E9)</f>
        <v>150</v>
      </c>
      <c r="F33" s="420"/>
      <c r="G33" s="420">
        <f>SUM(G9)+SUM(G21)</f>
        <v>4575</v>
      </c>
      <c r="H33" s="420"/>
      <c r="I33" s="420"/>
      <c r="J33" s="420">
        <f>SUM(J9)+SUM(J21)</f>
        <v>35</v>
      </c>
      <c r="K33" s="420"/>
      <c r="L33" s="420">
        <f>SUM(L9)+SUM(L21)</f>
        <v>4014</v>
      </c>
      <c r="M33" s="420"/>
      <c r="N33" s="420"/>
      <c r="O33" s="420">
        <f>SUM(O9)+SUM(O21)</f>
        <v>62</v>
      </c>
      <c r="P33" s="420"/>
      <c r="Q33" s="420">
        <f>SUM(Q9)+SUM(Q21)</f>
        <v>10427</v>
      </c>
      <c r="R33" s="420"/>
      <c r="S33" s="420"/>
      <c r="T33" s="420">
        <f>SUM(T9)+SUM(T21)</f>
        <v>645</v>
      </c>
      <c r="U33" s="420"/>
      <c r="V33" s="420">
        <f>SUM(V9)+SUM(V21)</f>
        <v>578522</v>
      </c>
      <c r="W33" s="420"/>
      <c r="X33" s="420"/>
      <c r="Y33" s="420">
        <f>SUM(Y9)+SUM(Y21)</f>
        <v>176</v>
      </c>
      <c r="Z33" s="420"/>
      <c r="AA33" s="420">
        <f>SUM(AA9)+SUM(AA21)</f>
        <v>310559</v>
      </c>
      <c r="AB33" s="420"/>
      <c r="AC33" s="420"/>
    </row>
    <row r="34" spans="1:29" ht="32.25" customHeight="1">
      <c r="A34" s="424" t="s">
        <v>22</v>
      </c>
      <c r="B34" s="425"/>
      <c r="C34" s="425"/>
      <c r="D34" s="425"/>
      <c r="E34" s="420">
        <f>SUM(E22)+SUM(E10)</f>
        <v>217</v>
      </c>
      <c r="F34" s="420"/>
      <c r="G34" s="420">
        <f>SUM(G10)+SUM(G22)</f>
        <v>10328</v>
      </c>
      <c r="H34" s="420"/>
      <c r="I34" s="420"/>
      <c r="J34" s="420">
        <f>SUM(J10)+SUM(J22)</f>
        <v>66</v>
      </c>
      <c r="K34" s="420"/>
      <c r="L34" s="420">
        <f>SUM(L10)+SUM(L22)</f>
        <v>7579</v>
      </c>
      <c r="M34" s="420"/>
      <c r="N34" s="420"/>
      <c r="O34" s="420">
        <f>SUM(O10)+SUM(O22)</f>
        <v>89</v>
      </c>
      <c r="P34" s="420"/>
      <c r="Q34" s="420">
        <f>SUM(Q10)+SUM(Q22)</f>
        <v>17746</v>
      </c>
      <c r="R34" s="420"/>
      <c r="S34" s="420"/>
      <c r="T34" s="420">
        <f>SUM(T10)+SUM(T22)</f>
        <v>131</v>
      </c>
      <c r="U34" s="420"/>
      <c r="V34" s="420">
        <f>SUM(V10)+SUM(V22)</f>
        <v>46854</v>
      </c>
      <c r="W34" s="420"/>
      <c r="X34" s="420"/>
      <c r="Y34" s="420">
        <f>SUM(Y10)+SUM(Y22)</f>
        <v>1</v>
      </c>
      <c r="Z34" s="420"/>
      <c r="AA34" s="420">
        <f>SUM(AA10)+SUM(AA22)</f>
        <v>1994</v>
      </c>
      <c r="AB34" s="420"/>
      <c r="AC34" s="420"/>
    </row>
    <row r="35" spans="1:29" ht="32.25" customHeight="1">
      <c r="A35" s="422" t="s">
        <v>23</v>
      </c>
      <c r="B35" s="423"/>
      <c r="C35" s="423"/>
      <c r="D35" s="423"/>
      <c r="E35" s="420">
        <f>SUM(E23)+SUM(E11)</f>
        <v>257</v>
      </c>
      <c r="F35" s="420"/>
      <c r="G35" s="420">
        <f>SUM(G11)+SUM(G23)</f>
        <v>23030</v>
      </c>
      <c r="H35" s="420"/>
      <c r="I35" s="420"/>
      <c r="J35" s="420">
        <f>SUM(J11)+SUM(J23)</f>
        <v>28</v>
      </c>
      <c r="K35" s="420"/>
      <c r="L35" s="420">
        <f>SUM(L11)+SUM(L23)</f>
        <v>3119</v>
      </c>
      <c r="M35" s="420"/>
      <c r="N35" s="420"/>
      <c r="O35" s="420">
        <f>SUM(O11)+SUM(O23)</f>
        <v>32</v>
      </c>
      <c r="P35" s="420"/>
      <c r="Q35" s="420">
        <f>SUM(Q11)+SUM(Q23)</f>
        <v>6174</v>
      </c>
      <c r="R35" s="420"/>
      <c r="S35" s="420"/>
      <c r="T35" s="420">
        <f>SUM(T11)+SUM(T23)</f>
        <v>97</v>
      </c>
      <c r="U35" s="420"/>
      <c r="V35" s="420">
        <f>SUM(V11)+SUM(V23)</f>
        <v>142679</v>
      </c>
      <c r="W35" s="420"/>
      <c r="X35" s="420"/>
      <c r="Y35" s="420">
        <f>SUM(Y11)+SUM(Y23)</f>
        <v>3</v>
      </c>
      <c r="Z35" s="420"/>
      <c r="AA35" s="420">
        <f>SUM(AA11)+SUM(AA23)</f>
        <v>5805</v>
      </c>
      <c r="AB35" s="420"/>
      <c r="AC35" s="420"/>
    </row>
    <row r="36" spans="1:29" ht="32.25" customHeight="1">
      <c r="A36" s="424" t="s">
        <v>24</v>
      </c>
      <c r="B36" s="425"/>
      <c r="C36" s="425"/>
      <c r="D36" s="425"/>
      <c r="E36" s="420">
        <f>SUM(E24)+SUM(E12)</f>
        <v>64</v>
      </c>
      <c r="F36" s="420"/>
      <c r="G36" s="420">
        <f>SUM(G12)+SUM(G24)</f>
        <v>937</v>
      </c>
      <c r="H36" s="420"/>
      <c r="I36" s="420"/>
      <c r="J36" s="420">
        <f>SUM(J12)+SUM(J24)</f>
        <v>2</v>
      </c>
      <c r="K36" s="420"/>
      <c r="L36" s="420">
        <f>SUM(L12)+SUM(L24)</f>
        <v>231</v>
      </c>
      <c r="M36" s="420"/>
      <c r="N36" s="420"/>
      <c r="O36" s="420">
        <f>SUM(O12)+SUM(O24)</f>
        <v>4</v>
      </c>
      <c r="P36" s="420"/>
      <c r="Q36" s="420">
        <f>SUM(Q12)+SUM(Q24)</f>
        <v>656</v>
      </c>
      <c r="R36" s="420"/>
      <c r="S36" s="420"/>
      <c r="T36" s="420">
        <f>SUM(T12)+SUM(T24)</f>
        <v>16</v>
      </c>
      <c r="U36" s="420"/>
      <c r="V36" s="420">
        <f>SUM(V12)+SUM(V24)</f>
        <v>12026</v>
      </c>
      <c r="W36" s="420"/>
      <c r="X36" s="420"/>
      <c r="Y36" s="420">
        <f>SUM(Y12)+SUM(Y24)</f>
        <v>7</v>
      </c>
      <c r="Z36" s="420"/>
      <c r="AA36" s="420">
        <f>SUM(AA12)+SUM(AA24)</f>
        <v>12099</v>
      </c>
      <c r="AB36" s="420"/>
      <c r="AC36" s="420"/>
    </row>
    <row r="37" spans="1:29" ht="32.25" customHeight="1" thickBot="1">
      <c r="A37" s="432" t="s">
        <v>16</v>
      </c>
      <c r="B37" s="433"/>
      <c r="C37" s="433"/>
      <c r="D37" s="433"/>
      <c r="E37" s="416">
        <f>SUM(E32:F36)</f>
        <v>788</v>
      </c>
      <c r="F37" s="416"/>
      <c r="G37" s="416">
        <f>SUM(G32:I36)</f>
        <v>40721</v>
      </c>
      <c r="H37" s="416"/>
      <c r="I37" s="416"/>
      <c r="J37" s="416">
        <f>SUM(J32:K36)</f>
        <v>140</v>
      </c>
      <c r="K37" s="416"/>
      <c r="L37" s="416">
        <f>SUM(L32:N36)</f>
        <v>15928</v>
      </c>
      <c r="M37" s="416"/>
      <c r="N37" s="416"/>
      <c r="O37" s="416">
        <f>SUM(O32:P36)</f>
        <v>214</v>
      </c>
      <c r="P37" s="416"/>
      <c r="Q37" s="416">
        <f>SUM(Q32:S36)</f>
        <v>39403</v>
      </c>
      <c r="R37" s="416"/>
      <c r="S37" s="416"/>
      <c r="T37" s="416">
        <f>SUM(T32:U36)</f>
        <v>2982</v>
      </c>
      <c r="U37" s="416"/>
      <c r="V37" s="416">
        <f>SUM(V32:X36)</f>
        <v>2636382</v>
      </c>
      <c r="W37" s="416"/>
      <c r="X37" s="416"/>
      <c r="Y37" s="416">
        <f>SUM(Y32:Z36)</f>
        <v>1047</v>
      </c>
      <c r="Z37" s="416"/>
      <c r="AA37" s="416">
        <f>SUM(AA32:AC36)</f>
        <v>1832514</v>
      </c>
      <c r="AB37" s="416"/>
      <c r="AC37" s="419"/>
    </row>
    <row r="38" spans="1:29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1:29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spans="1:29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</sheetData>
  <mergeCells count="250">
    <mergeCell ref="V12:X12"/>
    <mergeCell ref="V11:X11"/>
    <mergeCell ref="V10:X10"/>
    <mergeCell ref="V9:X9"/>
    <mergeCell ref="Y12:Z12"/>
    <mergeCell ref="Y11:Z11"/>
    <mergeCell ref="Y10:Z10"/>
    <mergeCell ref="Y9:Z9"/>
    <mergeCell ref="Q8:S8"/>
    <mergeCell ref="O12:P12"/>
    <mergeCell ref="O11:P11"/>
    <mergeCell ref="O10:P10"/>
    <mergeCell ref="O9:P9"/>
    <mergeCell ref="O8:P8"/>
    <mergeCell ref="Q11:S11"/>
    <mergeCell ref="Q12:S12"/>
    <mergeCell ref="Q10:S10"/>
    <mergeCell ref="Q9:S9"/>
    <mergeCell ref="L9:N9"/>
    <mergeCell ref="T12:U12"/>
    <mergeCell ref="T11:U11"/>
    <mergeCell ref="T10:U10"/>
    <mergeCell ref="T9:U9"/>
    <mergeCell ref="G9:I9"/>
    <mergeCell ref="L8:N8"/>
    <mergeCell ref="J12:K12"/>
    <mergeCell ref="J11:K11"/>
    <mergeCell ref="J10:K10"/>
    <mergeCell ref="J9:K9"/>
    <mergeCell ref="J8:K8"/>
    <mergeCell ref="L12:N12"/>
    <mergeCell ref="L11:N11"/>
    <mergeCell ref="L10:N10"/>
    <mergeCell ref="Y31:Z31"/>
    <mergeCell ref="AA31:AC31"/>
    <mergeCell ref="G8:I8"/>
    <mergeCell ref="E12:F12"/>
    <mergeCell ref="E11:F11"/>
    <mergeCell ref="E10:F10"/>
    <mergeCell ref="E9:F9"/>
    <mergeCell ref="E8:F8"/>
    <mergeCell ref="G12:I12"/>
    <mergeCell ref="G11:I11"/>
    <mergeCell ref="AA13:AC13"/>
    <mergeCell ref="A13:D13"/>
    <mergeCell ref="Y13:Z13"/>
    <mergeCell ref="V13:X13"/>
    <mergeCell ref="T13:U13"/>
    <mergeCell ref="Q13:S13"/>
    <mergeCell ref="O13:P13"/>
    <mergeCell ref="L13:N13"/>
    <mergeCell ref="J13:K13"/>
    <mergeCell ref="G13:I13"/>
    <mergeCell ref="AA9:AC9"/>
    <mergeCell ref="AA10:AC10"/>
    <mergeCell ref="AA11:AC11"/>
    <mergeCell ref="AA12:AC12"/>
    <mergeCell ref="V8:X8"/>
    <mergeCell ref="T8:U8"/>
    <mergeCell ref="T6:X6"/>
    <mergeCell ref="Y7:Z7"/>
    <mergeCell ref="V7:X7"/>
    <mergeCell ref="Y6:AC6"/>
    <mergeCell ref="AA7:AC7"/>
    <mergeCell ref="AA8:AC8"/>
    <mergeCell ref="Y8:Z8"/>
    <mergeCell ref="T7:U7"/>
    <mergeCell ref="O6:S6"/>
    <mergeCell ref="J6:N6"/>
    <mergeCell ref="E6:I6"/>
    <mergeCell ref="J7:K7"/>
    <mergeCell ref="G7:I7"/>
    <mergeCell ref="E7:F7"/>
    <mergeCell ref="Q7:S7"/>
    <mergeCell ref="O7:P7"/>
    <mergeCell ref="L7:N7"/>
    <mergeCell ref="E13:F13"/>
    <mergeCell ref="A6:D7"/>
    <mergeCell ref="A8:D8"/>
    <mergeCell ref="A12:D12"/>
    <mergeCell ref="A11:D11"/>
    <mergeCell ref="A10:D10"/>
    <mergeCell ref="A9:D9"/>
    <mergeCell ref="G10:I10"/>
    <mergeCell ref="E25:F25"/>
    <mergeCell ref="E24:F24"/>
    <mergeCell ref="Y18:AC18"/>
    <mergeCell ref="T18:X18"/>
    <mergeCell ref="O18:S18"/>
    <mergeCell ref="J18:N18"/>
    <mergeCell ref="J24:K24"/>
    <mergeCell ref="J22:K22"/>
    <mergeCell ref="E18:I18"/>
    <mergeCell ref="A25:D25"/>
    <mergeCell ref="A24:D24"/>
    <mergeCell ref="A23:D23"/>
    <mergeCell ref="A22:D22"/>
    <mergeCell ref="A21:D21"/>
    <mergeCell ref="A20:D20"/>
    <mergeCell ref="A18:D19"/>
    <mergeCell ref="J21:K21"/>
    <mergeCell ref="J20:K20"/>
    <mergeCell ref="G21:I21"/>
    <mergeCell ref="G20:I20"/>
    <mergeCell ref="E21:F21"/>
    <mergeCell ref="E20:F20"/>
    <mergeCell ref="J25:K25"/>
    <mergeCell ref="J23:K23"/>
    <mergeCell ref="E23:F23"/>
    <mergeCell ref="E22:F22"/>
    <mergeCell ref="G25:I25"/>
    <mergeCell ref="G24:I24"/>
    <mergeCell ref="G23:I23"/>
    <mergeCell ref="G22:I22"/>
    <mergeCell ref="AA19:AC19"/>
    <mergeCell ref="Y19:Z19"/>
    <mergeCell ref="V19:X19"/>
    <mergeCell ref="T19:U19"/>
    <mergeCell ref="L25:N25"/>
    <mergeCell ref="L24:N24"/>
    <mergeCell ref="L23:N23"/>
    <mergeCell ref="L22:N22"/>
    <mergeCell ref="T23:U23"/>
    <mergeCell ref="T22:U22"/>
    <mergeCell ref="G19:I19"/>
    <mergeCell ref="E19:F19"/>
    <mergeCell ref="L21:N21"/>
    <mergeCell ref="L20:N20"/>
    <mergeCell ref="Q19:S19"/>
    <mergeCell ref="O19:P19"/>
    <mergeCell ref="L19:N19"/>
    <mergeCell ref="J19:K19"/>
    <mergeCell ref="T21:U21"/>
    <mergeCell ref="T20:U20"/>
    <mergeCell ref="Q25:S25"/>
    <mergeCell ref="Q24:S24"/>
    <mergeCell ref="Q23:S23"/>
    <mergeCell ref="Q22:S22"/>
    <mergeCell ref="Q21:S21"/>
    <mergeCell ref="Q20:S20"/>
    <mergeCell ref="T25:U25"/>
    <mergeCell ref="T24:U24"/>
    <mergeCell ref="O25:P25"/>
    <mergeCell ref="O24:P24"/>
    <mergeCell ref="O23:P23"/>
    <mergeCell ref="O22:P22"/>
    <mergeCell ref="O21:P21"/>
    <mergeCell ref="O20:P20"/>
    <mergeCell ref="AA25:AC25"/>
    <mergeCell ref="AA24:AC24"/>
    <mergeCell ref="AA23:AC23"/>
    <mergeCell ref="AA22:AC22"/>
    <mergeCell ref="AA21:AC21"/>
    <mergeCell ref="AA20:AC20"/>
    <mergeCell ref="Y25:Z25"/>
    <mergeCell ref="Y24:Z24"/>
    <mergeCell ref="Y23:Z23"/>
    <mergeCell ref="Y22:Z22"/>
    <mergeCell ref="Y21:Z21"/>
    <mergeCell ref="Y20:Z20"/>
    <mergeCell ref="V25:X25"/>
    <mergeCell ref="V24:X24"/>
    <mergeCell ref="V23:X23"/>
    <mergeCell ref="V22:X22"/>
    <mergeCell ref="V21:X21"/>
    <mergeCell ref="V20:X20"/>
    <mergeCell ref="E31:F31"/>
    <mergeCell ref="J31:K31"/>
    <mergeCell ref="O31:P31"/>
    <mergeCell ref="T31:U31"/>
    <mergeCell ref="G31:I31"/>
    <mergeCell ref="L31:N31"/>
    <mergeCell ref="Q31:S31"/>
    <mergeCell ref="V31:X31"/>
    <mergeCell ref="A37:D37"/>
    <mergeCell ref="A36:D36"/>
    <mergeCell ref="A35:D35"/>
    <mergeCell ref="A34:D34"/>
    <mergeCell ref="A33:D33"/>
    <mergeCell ref="A32:D32"/>
    <mergeCell ref="A30:D31"/>
    <mergeCell ref="Y30:AC30"/>
    <mergeCell ref="T30:X30"/>
    <mergeCell ref="O30:S30"/>
    <mergeCell ref="J30:N30"/>
    <mergeCell ref="E30:I30"/>
    <mergeCell ref="V32:X32"/>
    <mergeCell ref="T32:U32"/>
    <mergeCell ref="T34:U34"/>
    <mergeCell ref="T33:U33"/>
    <mergeCell ref="V35:X35"/>
    <mergeCell ref="V34:X34"/>
    <mergeCell ref="V33:X33"/>
    <mergeCell ref="Q32:S32"/>
    <mergeCell ref="O36:P36"/>
    <mergeCell ref="O35:P35"/>
    <mergeCell ref="O34:P34"/>
    <mergeCell ref="O33:P33"/>
    <mergeCell ref="O32:P32"/>
    <mergeCell ref="Q35:S35"/>
    <mergeCell ref="Q34:S34"/>
    <mergeCell ref="Q33:S33"/>
    <mergeCell ref="L32:N32"/>
    <mergeCell ref="J36:K36"/>
    <mergeCell ref="J35:K35"/>
    <mergeCell ref="J34:K34"/>
    <mergeCell ref="J33:K33"/>
    <mergeCell ref="J32:K32"/>
    <mergeCell ref="L36:N36"/>
    <mergeCell ref="L35:N35"/>
    <mergeCell ref="L34:N34"/>
    <mergeCell ref="L33:N33"/>
    <mergeCell ref="G32:I32"/>
    <mergeCell ref="G33:I33"/>
    <mergeCell ref="G34:I34"/>
    <mergeCell ref="G35:I35"/>
    <mergeCell ref="G36:I36"/>
    <mergeCell ref="E36:F36"/>
    <mergeCell ref="E35:F35"/>
    <mergeCell ref="E34:F34"/>
    <mergeCell ref="E33:F33"/>
    <mergeCell ref="E32:F32"/>
    <mergeCell ref="AA36:AC36"/>
    <mergeCell ref="AA35:AC35"/>
    <mergeCell ref="AA34:AC34"/>
    <mergeCell ref="AA33:AC33"/>
    <mergeCell ref="AA32:AC32"/>
    <mergeCell ref="Y32:Z32"/>
    <mergeCell ref="Y33:Z33"/>
    <mergeCell ref="Y34:Z34"/>
    <mergeCell ref="Y35:Z35"/>
    <mergeCell ref="Y36:Z36"/>
    <mergeCell ref="V36:X36"/>
    <mergeCell ref="Q36:S36"/>
    <mergeCell ref="T36:U36"/>
    <mergeCell ref="T35:U35"/>
    <mergeCell ref="AA37:AC37"/>
    <mergeCell ref="Y37:Z37"/>
    <mergeCell ref="V37:X37"/>
    <mergeCell ref="T37:U37"/>
    <mergeCell ref="G37:I37"/>
    <mergeCell ref="E37:F37"/>
    <mergeCell ref="A5:K5"/>
    <mergeCell ref="A3:Q4"/>
    <mergeCell ref="A17:K17"/>
    <mergeCell ref="A29:K29"/>
    <mergeCell ref="Q37:S37"/>
    <mergeCell ref="O37:P37"/>
    <mergeCell ref="L37:N37"/>
    <mergeCell ref="J37:K37"/>
  </mergeCells>
  <printOptions horizontalCentered="1" verticalCentered="1"/>
  <pageMargins left="0.7874015748031497" right="0.7874015748031497" top="0.3937007874015748" bottom="0.984251968503937" header="0" footer="0"/>
  <pageSetup horizontalDpi="600" verticalDpi="600" orientation="portrait" paperSize="9" scale="80" r:id="rId2"/>
  <rowBreaks count="1" manualBreakCount="1">
    <brk id="38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2010-01-07T02:05:11Z</cp:lastPrinted>
  <dcterms:created xsi:type="dcterms:W3CDTF">2009-06-12T06:06:35Z</dcterms:created>
  <dcterms:modified xsi:type="dcterms:W3CDTF">2011-09-27T09:53:53Z</dcterms:modified>
  <cp:category/>
  <cp:version/>
  <cp:contentType/>
  <cp:contentStatus/>
</cp:coreProperties>
</file>