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5330" windowHeight="4170" tabRatio="808" activeTab="0"/>
  </bookViews>
  <sheets>
    <sheet name="20" sheetId="1" r:id="rId1"/>
    <sheet name="21" sheetId="2" r:id="rId2"/>
    <sheet name="22" sheetId="3" r:id="rId3"/>
    <sheet name="23" sheetId="4" r:id="rId4"/>
  </sheets>
  <definedNames>
    <definedName name="_xlnm.Print_Area" localSheetId="0">'20'!$A$1:$AB$46</definedName>
    <definedName name="_xlnm.Print_Area" localSheetId="1">'21'!$A$1:$AB$46</definedName>
    <definedName name="_xlnm.Print_Area" localSheetId="2">'22'!$A$1:$AB$48</definedName>
    <definedName name="_xlnm.Print_Area" localSheetId="3">'23'!$A$1:$AB$48</definedName>
  </definedNames>
  <calcPr fullCalcOnLoad="1"/>
</workbook>
</file>

<file path=xl/sharedStrings.xml><?xml version="1.0" encoding="utf-8"?>
<sst xmlns="http://schemas.openxmlformats.org/spreadsheetml/2006/main" count="224" uniqueCount="60">
  <si>
    <t>予　算　額</t>
  </si>
  <si>
    <t>調　定　額</t>
  </si>
  <si>
    <t>収 入 済 額</t>
  </si>
  <si>
    <t>Ａ　</t>
  </si>
  <si>
    <t>Ｂ　</t>
  </si>
  <si>
    <t>Ｃ　</t>
  </si>
  <si>
    <t>ゴルフ場利用税</t>
  </si>
  <si>
    <t>現</t>
  </si>
  <si>
    <t>滞</t>
  </si>
  <si>
    <t>計</t>
  </si>
  <si>
    <t xml:space="preserve"> 利  子  割</t>
  </si>
  <si>
    <t>配  当  割</t>
  </si>
  <si>
    <t>（ 普 通 税 ）</t>
  </si>
  <si>
    <t>株式等譲渡
所  得  割</t>
  </si>
  <si>
    <t>計</t>
  </si>
  <si>
    <t>税 目</t>
  </si>
  <si>
    <t>地 方 消 費 税</t>
  </si>
  <si>
    <t>事    業    税</t>
  </si>
  <si>
    <t>県    民    税</t>
  </si>
  <si>
    <t>県          税</t>
  </si>
  <si>
    <t>現</t>
  </si>
  <si>
    <t>滞</t>
  </si>
  <si>
    <t>現</t>
  </si>
  <si>
    <t>滞</t>
  </si>
  <si>
    <t>計</t>
  </si>
  <si>
    <t>現</t>
  </si>
  <si>
    <t>滞</t>
  </si>
  <si>
    <t>計</t>
  </si>
  <si>
    <t>調  定  収  入  状  況  調</t>
  </si>
  <si>
    <r>
      <t>不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納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欠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損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額</t>
    </r>
  </si>
  <si>
    <r>
      <t>収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入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未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済 額</t>
    </r>
  </si>
  <si>
    <t>過誤
納額</t>
  </si>
  <si>
    <t>収入済額と予算額
との差（Ｃ－Ａ)</t>
  </si>
  <si>
    <t>20年度</t>
  </si>
  <si>
    <t>収入歩合（％）</t>
  </si>
  <si>
    <t>(つづき）</t>
  </si>
  <si>
    <t>不動産取得税</t>
  </si>
  <si>
    <t>（ 目 的 税 ）</t>
  </si>
  <si>
    <t>産業廃棄物税</t>
  </si>
  <si>
    <t>（旧法による税）</t>
  </si>
  <si>
    <t>特別地方消費税</t>
  </si>
  <si>
    <t>狩   猟   税</t>
  </si>
  <si>
    <r>
      <t>軽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油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引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税</t>
    </r>
  </si>
  <si>
    <t>自動車取得税</t>
  </si>
  <si>
    <t>鉱   区   税</t>
  </si>
  <si>
    <r>
      <t>自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 xml:space="preserve"> 動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 xml:space="preserve"> 車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 xml:space="preserve"> 税</t>
    </r>
  </si>
  <si>
    <r>
      <t>た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 xml:space="preserve"> ば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 xml:space="preserve"> こ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 xml:space="preserve"> 税</t>
    </r>
  </si>
  <si>
    <t>－</t>
  </si>
  <si>
    <t>（単位：円）</t>
  </si>
  <si>
    <t>区 分</t>
  </si>
  <si>
    <t>（1）税目別比較</t>
  </si>
  <si>
    <t>個      人</t>
  </si>
  <si>
    <t>法      人</t>
  </si>
  <si>
    <t xml:space="preserve">       個     人</t>
  </si>
  <si>
    <t xml:space="preserve">       法     人</t>
  </si>
  <si>
    <t>21年度</t>
  </si>
  <si>
    <t>－</t>
  </si>
  <si>
    <t>-</t>
  </si>
  <si>
    <t xml:space="preserve">　　　                     　４．平  成  22  年  度 </t>
  </si>
  <si>
    <t>22年度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</si>
</sst>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  <numFmt numFmtId="179" formatCode="0.00_ "/>
    <numFmt numFmtId="180" formatCode="#,##0_);[Red]\(#,##0\)"/>
    <numFmt numFmtId="181" formatCode="0;&quot;△ &quot;0"/>
    <numFmt numFmtId="182" formatCode="#,##0;&quot;△ &quot;#,##0"/>
    <numFmt numFmtId="183" formatCode="#,##0;[Red]#,##0"/>
    <numFmt numFmtId="184" formatCode="#,##0.0_);[Red]\(#,##0.0\)"/>
    <numFmt numFmtId="185" formatCode="#,##0.0_ "/>
    <numFmt numFmtId="186" formatCode="[&lt;=999]000;[&lt;=9999]000\-00;000\-0000"/>
    <numFmt numFmtId="187" formatCode="#,##0.0"/>
    <numFmt numFmtId="188" formatCode="0.0%"/>
    <numFmt numFmtId="189" formatCode="#,##0.000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標準ゴシック"/>
      <family val="3"/>
    </font>
    <font>
      <u val="single"/>
      <sz val="8.25"/>
      <color indexed="36"/>
      <name val="標準ゴシック"/>
      <family val="3"/>
    </font>
    <font>
      <sz val="11"/>
      <name val="ＭＳ ゴシック"/>
      <family val="3"/>
    </font>
    <font>
      <b/>
      <sz val="16"/>
      <name val="ＤＨＰ平成明朝体W7"/>
      <family val="0"/>
    </font>
    <font>
      <sz val="18"/>
      <name val="ＭＳ 明朝"/>
      <family val="1"/>
    </font>
    <font>
      <b/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3" fontId="5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11" fillId="0" borderId="2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5" fillId="0" borderId="4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 applyProtection="1">
      <alignment horizontal="left"/>
      <protection locked="0"/>
    </xf>
    <xf numFmtId="2" fontId="5" fillId="0" borderId="6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 applyProtection="1">
      <alignment horizontal="right"/>
      <protection locked="0"/>
    </xf>
    <xf numFmtId="18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/>
    </xf>
    <xf numFmtId="2" fontId="5" fillId="0" borderId="7" xfId="0" applyNumberFormat="1" applyFont="1" applyFill="1" applyBorder="1" applyAlignment="1">
      <alignment horizontal="center" vertical="top"/>
    </xf>
    <xf numFmtId="2" fontId="5" fillId="0" borderId="8" xfId="0" applyNumberFormat="1" applyFont="1" applyFill="1" applyBorder="1" applyAlignment="1">
      <alignment horizontal="center" vertical="top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11" fillId="0" borderId="9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distributed" vertical="center"/>
    </xf>
    <xf numFmtId="2" fontId="5" fillId="0" borderId="13" xfId="0" applyNumberFormat="1" applyFont="1" applyFill="1" applyBorder="1" applyAlignment="1">
      <alignment horizontal="distributed" vertical="center"/>
    </xf>
    <xf numFmtId="2" fontId="5" fillId="0" borderId="14" xfId="0" applyNumberFormat="1" applyFont="1" applyFill="1" applyBorder="1" applyAlignment="1">
      <alignment horizontal="distributed" vertical="center"/>
    </xf>
    <xf numFmtId="2" fontId="5" fillId="0" borderId="11" xfId="0" applyNumberFormat="1" applyFont="1" applyFill="1" applyBorder="1" applyAlignment="1">
      <alignment horizontal="distributed" vertical="center"/>
    </xf>
    <xf numFmtId="2" fontId="5" fillId="0" borderId="0" xfId="0" applyNumberFormat="1" applyFont="1" applyFill="1" applyBorder="1" applyAlignment="1">
      <alignment horizontal="distributed" vertical="center"/>
    </xf>
    <xf numFmtId="2" fontId="5" fillId="0" borderId="5" xfId="0" applyNumberFormat="1" applyFont="1" applyFill="1" applyBorder="1" applyAlignment="1">
      <alignment horizontal="distributed" vertical="center"/>
    </xf>
    <xf numFmtId="2" fontId="5" fillId="0" borderId="7" xfId="0" applyNumberFormat="1" applyFont="1" applyFill="1" applyBorder="1" applyAlignment="1">
      <alignment horizontal="distributed" vertical="center"/>
    </xf>
    <xf numFmtId="2" fontId="5" fillId="0" borderId="8" xfId="0" applyNumberFormat="1" applyFont="1" applyFill="1" applyBorder="1" applyAlignment="1">
      <alignment horizontal="distributed" vertical="center"/>
    </xf>
    <xf numFmtId="2" fontId="5" fillId="0" borderId="6" xfId="0" applyNumberFormat="1" applyFont="1" applyFill="1" applyBorder="1" applyAlignment="1">
      <alignment horizontal="distributed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right" vertical="center"/>
    </xf>
    <xf numFmtId="2" fontId="5" fillId="0" borderId="13" xfId="0" applyNumberFormat="1" applyFont="1" applyFill="1" applyBorder="1" applyAlignment="1">
      <alignment horizontal="right" vertical="center"/>
    </xf>
    <xf numFmtId="2" fontId="5" fillId="0" borderId="14" xfId="0" applyNumberFormat="1" applyFon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2" fontId="5" fillId="0" borderId="5" xfId="0" applyNumberFormat="1" applyFont="1" applyFill="1" applyBorder="1" applyAlignment="1">
      <alignment horizontal="right" vertical="center"/>
    </xf>
    <xf numFmtId="2" fontId="5" fillId="0" borderId="7" xfId="0" applyNumberFormat="1" applyFont="1" applyFill="1" applyBorder="1" applyAlignment="1">
      <alignment horizontal="right" vertical="center"/>
    </xf>
    <xf numFmtId="2" fontId="5" fillId="0" borderId="8" xfId="0" applyNumberFormat="1" applyFont="1" applyFill="1" applyBorder="1" applyAlignment="1">
      <alignment horizontal="right" vertical="center"/>
    </xf>
    <xf numFmtId="2" fontId="5" fillId="0" borderId="6" xfId="0" applyNumberFormat="1" applyFont="1" applyFill="1" applyBorder="1" applyAlignment="1">
      <alignment horizontal="right" vertical="center"/>
    </xf>
    <xf numFmtId="2" fontId="5" fillId="0" borderId="12" xfId="0" applyNumberFormat="1" applyFont="1" applyFill="1" applyBorder="1" applyAlignment="1">
      <alignment horizontal="right" vertical="center" wrapText="1"/>
    </xf>
    <xf numFmtId="2" fontId="11" fillId="0" borderId="15" xfId="0" applyNumberFormat="1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right"/>
    </xf>
    <xf numFmtId="2" fontId="5" fillId="0" borderId="18" xfId="0" applyNumberFormat="1" applyFont="1" applyFill="1" applyBorder="1" applyAlignment="1">
      <alignment horizontal="distributed" vertical="center"/>
    </xf>
    <xf numFmtId="2" fontId="5" fillId="0" borderId="19" xfId="0" applyNumberFormat="1" applyFont="1" applyFill="1" applyBorder="1" applyAlignment="1">
      <alignment horizontal="distributed" vertical="center"/>
    </xf>
    <xf numFmtId="2" fontId="5" fillId="0" borderId="20" xfId="0" applyNumberFormat="1" applyFont="1" applyFill="1" applyBorder="1" applyAlignment="1">
      <alignment horizontal="distributed" vertical="center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11" fillId="0" borderId="9" xfId="0" applyNumberFormat="1" applyFont="1" applyFill="1" applyBorder="1" applyAlignment="1">
      <alignment horizontal="right" vertical="center"/>
    </xf>
    <xf numFmtId="3" fontId="11" fillId="0" borderId="21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19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 applyProtection="1">
      <alignment horizontal="center"/>
      <protection locked="0"/>
    </xf>
    <xf numFmtId="2" fontId="5" fillId="0" borderId="23" xfId="0" applyNumberFormat="1" applyFont="1" applyFill="1" applyBorder="1" applyAlignment="1" applyProtection="1">
      <alignment horizontal="center"/>
      <protection locked="0"/>
    </xf>
    <xf numFmtId="2" fontId="5" fillId="0" borderId="8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 applyProtection="1">
      <alignment horizontal="right"/>
      <protection locked="0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3" fontId="11" fillId="0" borderId="15" xfId="0" applyNumberFormat="1" applyFont="1" applyFill="1" applyBorder="1" applyAlignment="1">
      <alignment horizontal="right" vertical="center"/>
    </xf>
    <xf numFmtId="3" fontId="11" fillId="0" borderId="26" xfId="0" applyNumberFormat="1" applyFont="1" applyFill="1" applyBorder="1" applyAlignment="1">
      <alignment horizontal="right" vertical="center"/>
    </xf>
    <xf numFmtId="3" fontId="11" fillId="0" borderId="16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 applyProtection="1">
      <alignment horizontal="right"/>
      <protection locked="0"/>
    </xf>
    <xf numFmtId="0" fontId="0" fillId="0" borderId="26" xfId="0" applyFill="1" applyBorder="1" applyAlignment="1">
      <alignment/>
    </xf>
    <xf numFmtId="0" fontId="0" fillId="0" borderId="16" xfId="0" applyFill="1" applyBorder="1" applyAlignment="1">
      <alignment/>
    </xf>
    <xf numFmtId="38" fontId="5" fillId="0" borderId="2" xfId="0" applyNumberFormat="1" applyFont="1" applyFill="1" applyBorder="1" applyAlignment="1">
      <alignment vertical="center"/>
    </xf>
    <xf numFmtId="2" fontId="5" fillId="0" borderId="27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38" fontId="5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2" fontId="5" fillId="0" borderId="27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38" fontId="11" fillId="0" borderId="1" xfId="0" applyNumberFormat="1" applyFont="1" applyFill="1" applyBorder="1" applyAlignment="1">
      <alignment vertical="center"/>
    </xf>
    <xf numFmtId="187" fontId="5" fillId="0" borderId="9" xfId="0" applyNumberFormat="1" applyFont="1" applyFill="1" applyBorder="1" applyAlignment="1" applyProtection="1">
      <alignment horizontal="right" vertical="center"/>
      <protection locked="0"/>
    </xf>
    <xf numFmtId="187" fontId="5" fillId="0" borderId="21" xfId="0" applyNumberFormat="1" applyFont="1" applyFill="1" applyBorder="1" applyAlignment="1" applyProtection="1">
      <alignment horizontal="right" vertical="center"/>
      <protection locked="0"/>
    </xf>
    <xf numFmtId="187" fontId="5" fillId="0" borderId="10" xfId="0" applyNumberFormat="1" applyFont="1" applyFill="1" applyBorder="1" applyAlignment="1" applyProtection="1">
      <alignment horizontal="right" vertical="center"/>
      <protection locked="0"/>
    </xf>
    <xf numFmtId="187" fontId="5" fillId="0" borderId="1" xfId="0" applyNumberFormat="1" applyFont="1" applyFill="1" applyBorder="1" applyAlignment="1" applyProtection="1">
      <alignment horizontal="right" vertical="center"/>
      <protection locked="0"/>
    </xf>
    <xf numFmtId="187" fontId="11" fillId="0" borderId="9" xfId="0" applyNumberFormat="1" applyFont="1" applyFill="1" applyBorder="1" applyAlignment="1" applyProtection="1">
      <alignment horizontal="right" vertical="center"/>
      <protection locked="0"/>
    </xf>
    <xf numFmtId="187" fontId="11" fillId="0" borderId="21" xfId="0" applyNumberFormat="1" applyFont="1" applyFill="1" applyBorder="1" applyAlignment="1" applyProtection="1">
      <alignment horizontal="right" vertical="center"/>
      <protection locked="0"/>
    </xf>
    <xf numFmtId="187" fontId="11" fillId="0" borderId="10" xfId="0" applyNumberFormat="1" applyFont="1" applyFill="1" applyBorder="1" applyAlignment="1" applyProtection="1">
      <alignment horizontal="right" vertical="center"/>
      <protection locked="0"/>
    </xf>
    <xf numFmtId="187" fontId="11" fillId="0" borderId="1" xfId="0" applyNumberFormat="1" applyFont="1" applyFill="1" applyBorder="1" applyAlignment="1" applyProtection="1">
      <alignment horizontal="right" vertical="center"/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87" fontId="5" fillId="0" borderId="15" xfId="0" applyNumberFormat="1" applyFont="1" applyFill="1" applyBorder="1" applyAlignment="1" applyProtection="1">
      <alignment horizontal="right" vertical="center"/>
      <protection locked="0"/>
    </xf>
    <xf numFmtId="187" fontId="5" fillId="0" borderId="26" xfId="0" applyNumberFormat="1" applyFont="1" applyFill="1" applyBorder="1" applyAlignment="1" applyProtection="1">
      <alignment horizontal="right" vertical="center"/>
      <protection locked="0"/>
    </xf>
    <xf numFmtId="187" fontId="5" fillId="0" borderId="16" xfId="0" applyNumberFormat="1" applyFont="1" applyFill="1" applyBorder="1" applyAlignment="1" applyProtection="1">
      <alignment horizontal="right" vertical="center"/>
      <protection locked="0"/>
    </xf>
    <xf numFmtId="187" fontId="11" fillId="0" borderId="15" xfId="0" applyNumberFormat="1" applyFont="1" applyFill="1" applyBorder="1" applyAlignment="1" applyProtection="1">
      <alignment horizontal="right" vertical="center"/>
      <protection locked="0"/>
    </xf>
    <xf numFmtId="187" fontId="11" fillId="0" borderId="26" xfId="0" applyNumberFormat="1" applyFont="1" applyFill="1" applyBorder="1" applyAlignment="1" applyProtection="1">
      <alignment horizontal="right" vertical="center"/>
      <protection locked="0"/>
    </xf>
    <xf numFmtId="187" fontId="11" fillId="0" borderId="16" xfId="0" applyNumberFormat="1" applyFont="1" applyFill="1" applyBorder="1" applyAlignment="1" applyProtection="1">
      <alignment horizontal="right" vertical="center"/>
      <protection locked="0"/>
    </xf>
    <xf numFmtId="187" fontId="11" fillId="0" borderId="2" xfId="0" applyNumberFormat="1" applyFont="1" applyFill="1" applyBorder="1" applyAlignment="1" applyProtection="1">
      <alignment horizontal="right" vertical="center"/>
      <protection locked="0"/>
    </xf>
    <xf numFmtId="2" fontId="5" fillId="0" borderId="12" xfId="0" applyNumberFormat="1" applyFont="1" applyFill="1" applyBorder="1" applyAlignment="1">
      <alignment horizontal="distributed" vertical="center" wrapText="1"/>
    </xf>
    <xf numFmtId="0" fontId="10" fillId="0" borderId="0" xfId="0" applyNumberFormat="1" applyFont="1" applyFill="1" applyAlignment="1" applyProtection="1">
      <alignment horizontal="center"/>
      <protection locked="0"/>
    </xf>
    <xf numFmtId="2" fontId="11" fillId="0" borderId="30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176" fontId="11" fillId="0" borderId="15" xfId="0" applyNumberFormat="1" applyFont="1" applyFill="1" applyBorder="1" applyAlignment="1">
      <alignment horizontal="right" vertical="center"/>
    </xf>
    <xf numFmtId="176" fontId="11" fillId="0" borderId="26" xfId="0" applyNumberFormat="1" applyFont="1" applyFill="1" applyBorder="1" applyAlignment="1">
      <alignment horizontal="right" vertical="center"/>
    </xf>
    <xf numFmtId="176" fontId="11" fillId="0" borderId="16" xfId="0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182" fontId="5" fillId="0" borderId="26" xfId="0" applyNumberFormat="1" applyFont="1" applyFill="1" applyBorder="1" applyAlignment="1">
      <alignment horizontal="right" vertical="center"/>
    </xf>
    <xf numFmtId="182" fontId="5" fillId="0" borderId="16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82" fontId="5" fillId="0" borderId="9" xfId="0" applyNumberFormat="1" applyFont="1" applyFill="1" applyBorder="1" applyAlignment="1">
      <alignment horizontal="right" vertical="center"/>
    </xf>
    <xf numFmtId="182" fontId="5" fillId="0" borderId="21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11" fillId="0" borderId="9" xfId="0" applyNumberFormat="1" applyFont="1" applyFill="1" applyBorder="1" applyAlignment="1">
      <alignment horizontal="right" vertical="center"/>
    </xf>
    <xf numFmtId="176" fontId="11" fillId="0" borderId="21" xfId="0" applyNumberFormat="1" applyFont="1" applyFill="1" applyBorder="1" applyAlignment="1">
      <alignment horizontal="right" vertical="center"/>
    </xf>
    <xf numFmtId="176" fontId="11" fillId="0" borderId="1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7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62050"/>
          <a:ext cx="16859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7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62050"/>
          <a:ext cx="16859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71575"/>
          <a:ext cx="9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9525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71575"/>
          <a:ext cx="9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9525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171575"/>
          <a:ext cx="9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1715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="75" zoomScaleNormal="75" zoomScaleSheetLayoutView="115" workbookViewId="0" topLeftCell="A1">
      <selection activeCell="B3" sqref="B3"/>
    </sheetView>
  </sheetViews>
  <sheetFormatPr defaultColWidth="9.00390625" defaultRowHeight="13.5"/>
  <cols>
    <col min="1" max="5" width="3.375" style="3" customWidth="1"/>
    <col min="6" max="7" width="2.625" style="3" customWidth="1"/>
    <col min="8" max="28" width="3.375" style="3" customWidth="1"/>
    <col min="29" max="16384" width="2.625" style="3" customWidth="1"/>
  </cols>
  <sheetData>
    <row r="1" spans="1:31" ht="34.5" customHeight="1">
      <c r="A1" s="92" t="s">
        <v>58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10"/>
      <c r="AD1" s="11"/>
      <c r="AE1" s="11"/>
    </row>
    <row r="2" spans="1:31" ht="13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10"/>
      <c r="AD2" s="11"/>
      <c r="AE2" s="11"/>
    </row>
    <row r="3" spans="1:31" ht="16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8" ht="13.5" customHeight="1">
      <c r="A4" s="78" t="s">
        <v>50</v>
      </c>
      <c r="B4" s="78"/>
      <c r="C4" s="78"/>
      <c r="D4" s="78"/>
      <c r="E4" s="78"/>
      <c r="F4" s="78"/>
      <c r="G4" s="78"/>
      <c r="H4" s="78"/>
    </row>
    <row r="5" spans="1:31" ht="13.5" customHeight="1" thickBot="1">
      <c r="A5" s="79"/>
      <c r="B5" s="79"/>
      <c r="C5" s="79"/>
      <c r="D5" s="79"/>
      <c r="E5" s="79"/>
      <c r="F5" s="79"/>
      <c r="G5" s="79"/>
      <c r="H5" s="79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14.25" customHeight="1">
      <c r="A6" s="81"/>
      <c r="B6" s="82"/>
      <c r="C6" s="82"/>
      <c r="D6" s="86" t="s">
        <v>49</v>
      </c>
      <c r="E6" s="86"/>
      <c r="F6" s="86"/>
      <c r="G6" s="14"/>
      <c r="H6" s="84" t="s">
        <v>0</v>
      </c>
      <c r="I6" s="84"/>
      <c r="J6" s="84"/>
      <c r="K6" s="84"/>
      <c r="L6" s="84"/>
      <c r="M6" s="84"/>
      <c r="N6" s="84"/>
      <c r="O6" s="84" t="s">
        <v>1</v>
      </c>
      <c r="P6" s="84"/>
      <c r="Q6" s="84"/>
      <c r="R6" s="84"/>
      <c r="S6" s="84"/>
      <c r="T6" s="84"/>
      <c r="U6" s="84"/>
      <c r="V6" s="84" t="s">
        <v>2</v>
      </c>
      <c r="W6" s="84"/>
      <c r="X6" s="84"/>
      <c r="Y6" s="84"/>
      <c r="Z6" s="84"/>
      <c r="AA6" s="84"/>
      <c r="AB6" s="84"/>
      <c r="AC6" s="15"/>
      <c r="AD6" s="80"/>
      <c r="AE6" s="80"/>
    </row>
    <row r="7" spans="1:31" ht="14.25" customHeight="1">
      <c r="A7" s="36"/>
      <c r="B7" s="37"/>
      <c r="C7" s="37"/>
      <c r="D7" s="37"/>
      <c r="E7" s="37"/>
      <c r="F7" s="37"/>
      <c r="G7" s="16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15"/>
      <c r="AD7" s="15"/>
      <c r="AE7" s="15"/>
    </row>
    <row r="8" spans="1:31" ht="14.25" customHeight="1">
      <c r="A8" s="30" t="s">
        <v>15</v>
      </c>
      <c r="B8" s="31"/>
      <c r="C8" s="31"/>
      <c r="D8" s="83"/>
      <c r="E8" s="83"/>
      <c r="F8" s="83"/>
      <c r="G8" s="17"/>
      <c r="H8" s="68" t="s">
        <v>3</v>
      </c>
      <c r="I8" s="68"/>
      <c r="J8" s="68"/>
      <c r="K8" s="68"/>
      <c r="L8" s="68"/>
      <c r="M8" s="68"/>
      <c r="N8" s="68"/>
      <c r="O8" s="68" t="s">
        <v>4</v>
      </c>
      <c r="P8" s="68"/>
      <c r="Q8" s="68"/>
      <c r="R8" s="68"/>
      <c r="S8" s="68"/>
      <c r="T8" s="68"/>
      <c r="U8" s="68"/>
      <c r="V8" s="68" t="s">
        <v>5</v>
      </c>
      <c r="W8" s="68"/>
      <c r="X8" s="68"/>
      <c r="Y8" s="68"/>
      <c r="Z8" s="68"/>
      <c r="AA8" s="68"/>
      <c r="AB8" s="68"/>
      <c r="AC8" s="18"/>
      <c r="AD8" s="15"/>
      <c r="AE8" s="15"/>
    </row>
    <row r="9" spans="1:31" ht="20.25" customHeight="1">
      <c r="A9" s="38" t="s">
        <v>19</v>
      </c>
      <c r="B9" s="39"/>
      <c r="C9" s="39"/>
      <c r="D9" s="39"/>
      <c r="E9" s="40"/>
      <c r="F9" s="32" t="s">
        <v>7</v>
      </c>
      <c r="G9" s="33"/>
      <c r="H9" s="72">
        <f>H12+'22'!H30:N30+'22'!H39:N39</f>
        <v>101320000000</v>
      </c>
      <c r="I9" s="73"/>
      <c r="J9" s="73"/>
      <c r="K9" s="73"/>
      <c r="L9" s="73"/>
      <c r="M9" s="73"/>
      <c r="N9" s="74"/>
      <c r="O9" s="72">
        <f>O12+'22'!O30:U30+'22'!O39:U39</f>
        <v>105100864352</v>
      </c>
      <c r="P9" s="73"/>
      <c r="Q9" s="73"/>
      <c r="R9" s="73"/>
      <c r="S9" s="73"/>
      <c r="T9" s="73"/>
      <c r="U9" s="74"/>
      <c r="V9" s="72">
        <f>V12+'22'!V30:AB30+'22'!V39:AB39</f>
        <v>103794565232</v>
      </c>
      <c r="W9" s="73"/>
      <c r="X9" s="73"/>
      <c r="Y9" s="73"/>
      <c r="Z9" s="73"/>
      <c r="AA9" s="73"/>
      <c r="AB9" s="74"/>
      <c r="AC9" s="19"/>
      <c r="AD9" s="20"/>
      <c r="AE9" s="20"/>
    </row>
    <row r="10" spans="1:31" ht="20.25" customHeight="1">
      <c r="A10" s="41"/>
      <c r="B10" s="42"/>
      <c r="C10" s="42"/>
      <c r="D10" s="42"/>
      <c r="E10" s="43"/>
      <c r="F10" s="32" t="s">
        <v>8</v>
      </c>
      <c r="G10" s="33"/>
      <c r="H10" s="72">
        <f>H13+'22'!H31:N31+'22'!H40:N40</f>
        <v>1280000000</v>
      </c>
      <c r="I10" s="73"/>
      <c r="J10" s="73"/>
      <c r="K10" s="73"/>
      <c r="L10" s="73"/>
      <c r="M10" s="73"/>
      <c r="N10" s="74"/>
      <c r="O10" s="72">
        <f>O13+'22'!O31:U31+'22'!O40:U40</f>
        <v>5001552750</v>
      </c>
      <c r="P10" s="73"/>
      <c r="Q10" s="73"/>
      <c r="R10" s="73"/>
      <c r="S10" s="73"/>
      <c r="T10" s="73"/>
      <c r="U10" s="74"/>
      <c r="V10" s="72">
        <f>V13+'22'!V31:AB31+'22'!V40:AB40</f>
        <v>1229832248</v>
      </c>
      <c r="W10" s="73"/>
      <c r="X10" s="73"/>
      <c r="Y10" s="73"/>
      <c r="Z10" s="73"/>
      <c r="AA10" s="73"/>
      <c r="AB10" s="74"/>
      <c r="AC10" s="19"/>
      <c r="AD10" s="20"/>
      <c r="AE10" s="20"/>
    </row>
    <row r="11" spans="1:31" s="4" customFormat="1" ht="20.25" customHeight="1">
      <c r="A11" s="44"/>
      <c r="B11" s="45"/>
      <c r="C11" s="45"/>
      <c r="D11" s="45"/>
      <c r="E11" s="46"/>
      <c r="F11" s="34" t="s">
        <v>14</v>
      </c>
      <c r="G11" s="35"/>
      <c r="H11" s="75">
        <f>SUM(H9:N10)</f>
        <v>102600000000</v>
      </c>
      <c r="I11" s="76"/>
      <c r="J11" s="76"/>
      <c r="K11" s="76"/>
      <c r="L11" s="76"/>
      <c r="M11" s="76"/>
      <c r="N11" s="77"/>
      <c r="O11" s="75">
        <f>SUM(O9:U10)</f>
        <v>110102417102</v>
      </c>
      <c r="P11" s="76"/>
      <c r="Q11" s="76"/>
      <c r="R11" s="76"/>
      <c r="S11" s="76"/>
      <c r="T11" s="76"/>
      <c r="U11" s="77"/>
      <c r="V11" s="75">
        <f>SUM(V9:AB10)</f>
        <v>105024397480</v>
      </c>
      <c r="W11" s="87"/>
      <c r="X11" s="87"/>
      <c r="Y11" s="87"/>
      <c r="Z11" s="87"/>
      <c r="AA11" s="87"/>
      <c r="AB11" s="88"/>
      <c r="AC11" s="19"/>
      <c r="AD11" s="20"/>
      <c r="AE11" s="20"/>
    </row>
    <row r="12" spans="1:31" ht="20.25" customHeight="1">
      <c r="A12" s="47" t="s">
        <v>12</v>
      </c>
      <c r="B12" s="48"/>
      <c r="C12" s="48"/>
      <c r="D12" s="48"/>
      <c r="E12" s="49"/>
      <c r="F12" s="32" t="s">
        <v>7</v>
      </c>
      <c r="G12" s="33"/>
      <c r="H12" s="72">
        <f>H15+H33+H42+'22'!H9:N9+'22'!H12:N12+'22'!H15:N15+'22'!H18:N18+'22'!H21:N21+'22'!H24:N24+'22'!H27:N27</f>
        <v>101187000000</v>
      </c>
      <c r="I12" s="73"/>
      <c r="J12" s="73"/>
      <c r="K12" s="73"/>
      <c r="L12" s="73"/>
      <c r="M12" s="73"/>
      <c r="N12" s="74"/>
      <c r="O12" s="72">
        <f>O15+O33+O42+'22'!O9:U9+'22'!O12:U12+'22'!O15:U15+'22'!O18:U18+'22'!O21:U21+'22'!O24:U24+'22'!O27:U27</f>
        <v>104946322924</v>
      </c>
      <c r="P12" s="73"/>
      <c r="Q12" s="73"/>
      <c r="R12" s="73"/>
      <c r="S12" s="73"/>
      <c r="T12" s="73"/>
      <c r="U12" s="74"/>
      <c r="V12" s="72">
        <f>V15+V33+V42+'22'!V9:AB9+'22'!V12:AB12+'22'!V15:AB15+'22'!V18:AB18+'22'!V21:AB21+'22'!V24:AB24+'22'!V27:AB27</f>
        <v>103640023804</v>
      </c>
      <c r="W12" s="73"/>
      <c r="X12" s="73"/>
      <c r="Y12" s="73"/>
      <c r="Z12" s="73"/>
      <c r="AA12" s="73"/>
      <c r="AB12" s="74"/>
      <c r="AC12" s="19"/>
      <c r="AD12" s="20"/>
      <c r="AE12" s="20"/>
    </row>
    <row r="13" spans="1:31" ht="20.25" customHeight="1">
      <c r="A13" s="50"/>
      <c r="B13" s="51"/>
      <c r="C13" s="51"/>
      <c r="D13" s="51"/>
      <c r="E13" s="52"/>
      <c r="F13" s="32" t="s">
        <v>8</v>
      </c>
      <c r="G13" s="33"/>
      <c r="H13" s="72">
        <f>H16+H34+H43+'22'!H10:N10+'22'!H13:N13+'22'!H16:N16+'22'!H19:N19+'22'!H22:N22+'22'!H25:N25+'22'!H28:N28</f>
        <v>1258000000</v>
      </c>
      <c r="I13" s="73"/>
      <c r="J13" s="73"/>
      <c r="K13" s="73"/>
      <c r="L13" s="73"/>
      <c r="M13" s="73"/>
      <c r="N13" s="74"/>
      <c r="O13" s="72">
        <f>O16+O34+O43+'22'!O10:U10+'22'!O13:U13+'22'!O16:U16+'22'!O19:U19+'22'!O22:U22+'22'!O25:U25+'22'!O28:U28</f>
        <v>4810319576</v>
      </c>
      <c r="P13" s="73"/>
      <c r="Q13" s="73"/>
      <c r="R13" s="73"/>
      <c r="S13" s="73"/>
      <c r="T13" s="73"/>
      <c r="U13" s="74"/>
      <c r="V13" s="72">
        <f>V16+V34+V43+'22'!V10:AB10+'22'!V13:AB13+'22'!V16:AB16+'22'!V19:AB19+'22'!V22:AB22+'22'!V25:AB25+'22'!V28:AB28</f>
        <v>1207080757</v>
      </c>
      <c r="W13" s="73"/>
      <c r="X13" s="73"/>
      <c r="Y13" s="73"/>
      <c r="Z13" s="73"/>
      <c r="AA13" s="73"/>
      <c r="AB13" s="74"/>
      <c r="AC13" s="19"/>
      <c r="AD13" s="20"/>
      <c r="AE13" s="20"/>
    </row>
    <row r="14" spans="1:31" s="4" customFormat="1" ht="20.25" customHeight="1">
      <c r="A14" s="53"/>
      <c r="B14" s="54"/>
      <c r="C14" s="54"/>
      <c r="D14" s="54"/>
      <c r="E14" s="55"/>
      <c r="F14" s="34" t="s">
        <v>9</v>
      </c>
      <c r="G14" s="35"/>
      <c r="H14" s="75">
        <f>SUM(H12:N13)</f>
        <v>102445000000</v>
      </c>
      <c r="I14" s="76"/>
      <c r="J14" s="76"/>
      <c r="K14" s="76"/>
      <c r="L14" s="76"/>
      <c r="M14" s="76"/>
      <c r="N14" s="77"/>
      <c r="O14" s="75">
        <f>SUM(O12:U13)</f>
        <v>109756642500</v>
      </c>
      <c r="P14" s="76"/>
      <c r="Q14" s="76"/>
      <c r="R14" s="76"/>
      <c r="S14" s="76"/>
      <c r="T14" s="76"/>
      <c r="U14" s="77"/>
      <c r="V14" s="75">
        <f>SUM(V12:AB13)</f>
        <v>104847104561</v>
      </c>
      <c r="W14" s="87"/>
      <c r="X14" s="87"/>
      <c r="Y14" s="87"/>
      <c r="Z14" s="87"/>
      <c r="AA14" s="87"/>
      <c r="AB14" s="88"/>
      <c r="AC14" s="19"/>
      <c r="AD14" s="20"/>
      <c r="AE14" s="20"/>
    </row>
    <row r="15" spans="1:31" ht="20.25" customHeight="1">
      <c r="A15" s="38" t="s">
        <v>18</v>
      </c>
      <c r="B15" s="39"/>
      <c r="C15" s="39"/>
      <c r="D15" s="39"/>
      <c r="E15" s="40"/>
      <c r="F15" s="32" t="s">
        <v>7</v>
      </c>
      <c r="G15" s="33"/>
      <c r="H15" s="72">
        <f>H18+H21+H24+H27+H30</f>
        <v>53340000000</v>
      </c>
      <c r="I15" s="73"/>
      <c r="J15" s="73"/>
      <c r="K15" s="73"/>
      <c r="L15" s="73"/>
      <c r="M15" s="73"/>
      <c r="N15" s="74"/>
      <c r="O15" s="72">
        <f>O18+O21+O24+O27+O30</f>
        <v>54791387908</v>
      </c>
      <c r="P15" s="73"/>
      <c r="Q15" s="73"/>
      <c r="R15" s="73"/>
      <c r="S15" s="73"/>
      <c r="T15" s="73"/>
      <c r="U15" s="74"/>
      <c r="V15" s="72">
        <f>V18+V21+V24+V27+V30</f>
        <v>53965300722</v>
      </c>
      <c r="W15" s="87"/>
      <c r="X15" s="87"/>
      <c r="Y15" s="87"/>
      <c r="Z15" s="87"/>
      <c r="AA15" s="87"/>
      <c r="AB15" s="88"/>
      <c r="AC15" s="19"/>
      <c r="AD15" s="20"/>
      <c r="AE15" s="20"/>
    </row>
    <row r="16" spans="1:31" ht="20.25" customHeight="1">
      <c r="A16" s="41"/>
      <c r="B16" s="42"/>
      <c r="C16" s="42"/>
      <c r="D16" s="42"/>
      <c r="E16" s="43"/>
      <c r="F16" s="32" t="s">
        <v>8</v>
      </c>
      <c r="G16" s="33"/>
      <c r="H16" s="72">
        <f>H19+H22+H25+H28+H31</f>
        <v>853000000</v>
      </c>
      <c r="I16" s="73"/>
      <c r="J16" s="73"/>
      <c r="K16" s="73"/>
      <c r="L16" s="73"/>
      <c r="M16" s="73"/>
      <c r="N16" s="74"/>
      <c r="O16" s="72">
        <f>O19+O22+O25+O28+O31</f>
        <v>3239711646</v>
      </c>
      <c r="P16" s="73"/>
      <c r="Q16" s="73"/>
      <c r="R16" s="73"/>
      <c r="S16" s="73"/>
      <c r="T16" s="73"/>
      <c r="U16" s="74"/>
      <c r="V16" s="72">
        <f>V19+V22+V25+V28+V31</f>
        <v>743851062</v>
      </c>
      <c r="W16" s="87"/>
      <c r="X16" s="87"/>
      <c r="Y16" s="87"/>
      <c r="Z16" s="87"/>
      <c r="AA16" s="87"/>
      <c r="AB16" s="88"/>
      <c r="AC16" s="19"/>
      <c r="AD16" s="20"/>
      <c r="AE16" s="20"/>
    </row>
    <row r="17" spans="1:31" s="4" customFormat="1" ht="20.25" customHeight="1">
      <c r="A17" s="44"/>
      <c r="B17" s="45"/>
      <c r="C17" s="45"/>
      <c r="D17" s="45"/>
      <c r="E17" s="46"/>
      <c r="F17" s="34" t="s">
        <v>9</v>
      </c>
      <c r="G17" s="35"/>
      <c r="H17" s="75">
        <f>SUM(H15:N16)</f>
        <v>54193000000</v>
      </c>
      <c r="I17" s="76"/>
      <c r="J17" s="76"/>
      <c r="K17" s="76"/>
      <c r="L17" s="76"/>
      <c r="M17" s="76"/>
      <c r="N17" s="77"/>
      <c r="O17" s="75">
        <f>SUM(O15:U16)</f>
        <v>58031099554</v>
      </c>
      <c r="P17" s="76"/>
      <c r="Q17" s="76"/>
      <c r="R17" s="76"/>
      <c r="S17" s="76"/>
      <c r="T17" s="76"/>
      <c r="U17" s="77"/>
      <c r="V17" s="75">
        <f>SUM(V15:AB16)</f>
        <v>54709151784</v>
      </c>
      <c r="W17" s="87"/>
      <c r="X17" s="87"/>
      <c r="Y17" s="87"/>
      <c r="Z17" s="87"/>
      <c r="AA17" s="87"/>
      <c r="AB17" s="88"/>
      <c r="AC17" s="19"/>
      <c r="AD17" s="20"/>
      <c r="AE17" s="20"/>
    </row>
    <row r="18" spans="1:31" ht="20.25" customHeight="1">
      <c r="A18" s="56" t="s">
        <v>51</v>
      </c>
      <c r="B18" s="57"/>
      <c r="C18" s="57"/>
      <c r="D18" s="57"/>
      <c r="E18" s="58"/>
      <c r="F18" s="32" t="s">
        <v>7</v>
      </c>
      <c r="G18" s="33"/>
      <c r="H18" s="72">
        <v>46823000000</v>
      </c>
      <c r="I18" s="73"/>
      <c r="J18" s="73"/>
      <c r="K18" s="73"/>
      <c r="L18" s="73"/>
      <c r="M18" s="73"/>
      <c r="N18" s="74"/>
      <c r="O18" s="72">
        <v>47807533146</v>
      </c>
      <c r="P18" s="73"/>
      <c r="Q18" s="73"/>
      <c r="R18" s="73"/>
      <c r="S18" s="73"/>
      <c r="T18" s="73"/>
      <c r="U18" s="74"/>
      <c r="V18" s="72">
        <v>47001291913</v>
      </c>
      <c r="W18" s="87"/>
      <c r="X18" s="87"/>
      <c r="Y18" s="87"/>
      <c r="Z18" s="87"/>
      <c r="AA18" s="87"/>
      <c r="AB18" s="88"/>
      <c r="AC18" s="19"/>
      <c r="AD18" s="20"/>
      <c r="AE18" s="20"/>
    </row>
    <row r="19" spans="1:31" ht="20.25" customHeight="1">
      <c r="A19" s="59"/>
      <c r="B19" s="60"/>
      <c r="C19" s="60"/>
      <c r="D19" s="60"/>
      <c r="E19" s="61"/>
      <c r="F19" s="32" t="s">
        <v>8</v>
      </c>
      <c r="G19" s="33"/>
      <c r="H19" s="72">
        <v>844000000</v>
      </c>
      <c r="I19" s="73"/>
      <c r="J19" s="73"/>
      <c r="K19" s="73"/>
      <c r="L19" s="73"/>
      <c r="M19" s="73"/>
      <c r="N19" s="74"/>
      <c r="O19" s="72">
        <v>3194326298</v>
      </c>
      <c r="P19" s="73"/>
      <c r="Q19" s="73"/>
      <c r="R19" s="73"/>
      <c r="S19" s="73"/>
      <c r="T19" s="73"/>
      <c r="U19" s="74"/>
      <c r="V19" s="72">
        <v>732926823</v>
      </c>
      <c r="W19" s="87"/>
      <c r="X19" s="87"/>
      <c r="Y19" s="87"/>
      <c r="Z19" s="87"/>
      <c r="AA19" s="87"/>
      <c r="AB19" s="88"/>
      <c r="AC19" s="19"/>
      <c r="AD19" s="20"/>
      <c r="AE19" s="20"/>
    </row>
    <row r="20" spans="1:31" s="4" customFormat="1" ht="20.25" customHeight="1">
      <c r="A20" s="62"/>
      <c r="B20" s="63"/>
      <c r="C20" s="63"/>
      <c r="D20" s="63"/>
      <c r="E20" s="64"/>
      <c r="F20" s="34" t="s">
        <v>9</v>
      </c>
      <c r="G20" s="35"/>
      <c r="H20" s="75">
        <f>SUM(H18:N19)</f>
        <v>47667000000</v>
      </c>
      <c r="I20" s="76"/>
      <c r="J20" s="76"/>
      <c r="K20" s="76"/>
      <c r="L20" s="76"/>
      <c r="M20" s="76"/>
      <c r="N20" s="77"/>
      <c r="O20" s="75">
        <f>SUM(O18:U19)</f>
        <v>51001859444</v>
      </c>
      <c r="P20" s="76"/>
      <c r="Q20" s="76"/>
      <c r="R20" s="76"/>
      <c r="S20" s="76"/>
      <c r="T20" s="76"/>
      <c r="U20" s="77"/>
      <c r="V20" s="75">
        <f>SUM(V18:AB19)</f>
        <v>47734218736</v>
      </c>
      <c r="W20" s="87"/>
      <c r="X20" s="87"/>
      <c r="Y20" s="87"/>
      <c r="Z20" s="87"/>
      <c r="AA20" s="87"/>
      <c r="AB20" s="88"/>
      <c r="AC20" s="19"/>
      <c r="AD20" s="20"/>
      <c r="AE20" s="20"/>
    </row>
    <row r="21" spans="1:31" ht="20.25" customHeight="1">
      <c r="A21" s="56" t="s">
        <v>52</v>
      </c>
      <c r="B21" s="57"/>
      <c r="C21" s="57"/>
      <c r="D21" s="57"/>
      <c r="E21" s="58"/>
      <c r="F21" s="32" t="s">
        <v>7</v>
      </c>
      <c r="G21" s="33"/>
      <c r="H21" s="72">
        <v>3821000000</v>
      </c>
      <c r="I21" s="73"/>
      <c r="J21" s="73"/>
      <c r="K21" s="73"/>
      <c r="L21" s="73"/>
      <c r="M21" s="73"/>
      <c r="N21" s="74"/>
      <c r="O21" s="72">
        <v>3923868800</v>
      </c>
      <c r="P21" s="73"/>
      <c r="Q21" s="73"/>
      <c r="R21" s="73"/>
      <c r="S21" s="73"/>
      <c r="T21" s="73"/>
      <c r="U21" s="74"/>
      <c r="V21" s="72">
        <v>3904022847</v>
      </c>
      <c r="W21" s="87"/>
      <c r="X21" s="87"/>
      <c r="Y21" s="87"/>
      <c r="Z21" s="87"/>
      <c r="AA21" s="87"/>
      <c r="AB21" s="88"/>
      <c r="AC21" s="19"/>
      <c r="AD21" s="20"/>
      <c r="AE21" s="20"/>
    </row>
    <row r="22" spans="1:31" ht="20.25" customHeight="1">
      <c r="A22" s="59"/>
      <c r="B22" s="60"/>
      <c r="C22" s="60"/>
      <c r="D22" s="60"/>
      <c r="E22" s="61"/>
      <c r="F22" s="32" t="s">
        <v>8</v>
      </c>
      <c r="G22" s="33"/>
      <c r="H22" s="72">
        <v>9000000</v>
      </c>
      <c r="I22" s="73"/>
      <c r="J22" s="73"/>
      <c r="K22" s="73"/>
      <c r="L22" s="73"/>
      <c r="M22" s="73"/>
      <c r="N22" s="74"/>
      <c r="O22" s="72">
        <v>45385348</v>
      </c>
      <c r="P22" s="73"/>
      <c r="Q22" s="73"/>
      <c r="R22" s="73"/>
      <c r="S22" s="73"/>
      <c r="T22" s="73"/>
      <c r="U22" s="74"/>
      <c r="V22" s="72">
        <v>10924239</v>
      </c>
      <c r="W22" s="87"/>
      <c r="X22" s="87"/>
      <c r="Y22" s="87"/>
      <c r="Z22" s="87"/>
      <c r="AA22" s="87"/>
      <c r="AB22" s="88"/>
      <c r="AC22" s="19"/>
      <c r="AD22" s="20"/>
      <c r="AE22" s="20"/>
    </row>
    <row r="23" spans="1:31" s="4" customFormat="1" ht="20.25" customHeight="1">
      <c r="A23" s="62"/>
      <c r="B23" s="63"/>
      <c r="C23" s="63"/>
      <c r="D23" s="63"/>
      <c r="E23" s="64"/>
      <c r="F23" s="34" t="s">
        <v>9</v>
      </c>
      <c r="G23" s="35"/>
      <c r="H23" s="75">
        <f>SUM(H21:N22)</f>
        <v>3830000000</v>
      </c>
      <c r="I23" s="76"/>
      <c r="J23" s="76"/>
      <c r="K23" s="76"/>
      <c r="L23" s="76"/>
      <c r="M23" s="76"/>
      <c r="N23" s="77"/>
      <c r="O23" s="75">
        <f>SUM(O21:U22)</f>
        <v>3969254148</v>
      </c>
      <c r="P23" s="76"/>
      <c r="Q23" s="76"/>
      <c r="R23" s="76"/>
      <c r="S23" s="76"/>
      <c r="T23" s="76"/>
      <c r="U23" s="77"/>
      <c r="V23" s="75">
        <f>SUM(V21:AB22)</f>
        <v>3914947086</v>
      </c>
      <c r="W23" s="87"/>
      <c r="X23" s="87"/>
      <c r="Y23" s="87"/>
      <c r="Z23" s="87"/>
      <c r="AA23" s="87"/>
      <c r="AB23" s="88"/>
      <c r="AC23" s="19"/>
      <c r="AD23" s="20"/>
      <c r="AE23" s="20"/>
    </row>
    <row r="24" spans="1:31" ht="20.25" customHeight="1">
      <c r="A24" s="56" t="s">
        <v>10</v>
      </c>
      <c r="B24" s="57"/>
      <c r="C24" s="57"/>
      <c r="D24" s="57"/>
      <c r="E24" s="58"/>
      <c r="F24" s="32" t="s">
        <v>7</v>
      </c>
      <c r="G24" s="33"/>
      <c r="H24" s="72">
        <v>1381000000</v>
      </c>
      <c r="I24" s="73"/>
      <c r="J24" s="73"/>
      <c r="K24" s="73"/>
      <c r="L24" s="73"/>
      <c r="M24" s="73"/>
      <c r="N24" s="74"/>
      <c r="O24" s="72">
        <v>1630355273</v>
      </c>
      <c r="P24" s="73"/>
      <c r="Q24" s="73"/>
      <c r="R24" s="73"/>
      <c r="S24" s="73"/>
      <c r="T24" s="73"/>
      <c r="U24" s="74"/>
      <c r="V24" s="72">
        <v>1630355273</v>
      </c>
      <c r="W24" s="87"/>
      <c r="X24" s="87"/>
      <c r="Y24" s="87"/>
      <c r="Z24" s="87"/>
      <c r="AA24" s="87"/>
      <c r="AB24" s="88"/>
      <c r="AC24" s="19"/>
      <c r="AD24" s="20"/>
      <c r="AE24" s="20"/>
    </row>
    <row r="25" spans="1:31" ht="20.25" customHeight="1">
      <c r="A25" s="59"/>
      <c r="B25" s="60"/>
      <c r="C25" s="60"/>
      <c r="D25" s="60"/>
      <c r="E25" s="61"/>
      <c r="F25" s="32" t="s">
        <v>8</v>
      </c>
      <c r="G25" s="33"/>
      <c r="H25" s="72">
        <v>0</v>
      </c>
      <c r="I25" s="73"/>
      <c r="J25" s="73"/>
      <c r="K25" s="73"/>
      <c r="L25" s="73"/>
      <c r="M25" s="73"/>
      <c r="N25" s="74"/>
      <c r="O25" s="72">
        <v>0</v>
      </c>
      <c r="P25" s="73"/>
      <c r="Q25" s="73"/>
      <c r="R25" s="73"/>
      <c r="S25" s="73"/>
      <c r="T25" s="73"/>
      <c r="U25" s="74"/>
      <c r="V25" s="72">
        <v>0</v>
      </c>
      <c r="W25" s="87"/>
      <c r="X25" s="87"/>
      <c r="Y25" s="87"/>
      <c r="Z25" s="87"/>
      <c r="AA25" s="87"/>
      <c r="AB25" s="88"/>
      <c r="AC25" s="19"/>
      <c r="AD25" s="20"/>
      <c r="AE25" s="20"/>
    </row>
    <row r="26" spans="1:31" s="4" customFormat="1" ht="20.25" customHeight="1">
      <c r="A26" s="62"/>
      <c r="B26" s="63"/>
      <c r="C26" s="63"/>
      <c r="D26" s="63"/>
      <c r="E26" s="64"/>
      <c r="F26" s="34" t="s">
        <v>14</v>
      </c>
      <c r="G26" s="35"/>
      <c r="H26" s="75">
        <f>SUM(H24:N25)</f>
        <v>1381000000</v>
      </c>
      <c r="I26" s="76"/>
      <c r="J26" s="76"/>
      <c r="K26" s="76"/>
      <c r="L26" s="76"/>
      <c r="M26" s="76"/>
      <c r="N26" s="77"/>
      <c r="O26" s="75">
        <f>SUM(O24:U25)</f>
        <v>1630355273</v>
      </c>
      <c r="P26" s="76"/>
      <c r="Q26" s="76"/>
      <c r="R26" s="76"/>
      <c r="S26" s="76"/>
      <c r="T26" s="76"/>
      <c r="U26" s="77"/>
      <c r="V26" s="75">
        <f>SUM(V24:AB25)</f>
        <v>1630355273</v>
      </c>
      <c r="W26" s="87"/>
      <c r="X26" s="87"/>
      <c r="Y26" s="87"/>
      <c r="Z26" s="87"/>
      <c r="AA26" s="87"/>
      <c r="AB26" s="88"/>
      <c r="AC26" s="19"/>
      <c r="AD26" s="20"/>
      <c r="AE26" s="20"/>
    </row>
    <row r="27" spans="1:31" ht="20.25" customHeight="1">
      <c r="A27" s="56" t="s">
        <v>11</v>
      </c>
      <c r="B27" s="57"/>
      <c r="C27" s="57"/>
      <c r="D27" s="57"/>
      <c r="E27" s="58"/>
      <c r="F27" s="32" t="s">
        <v>7</v>
      </c>
      <c r="G27" s="33"/>
      <c r="H27" s="72">
        <v>924000000</v>
      </c>
      <c r="I27" s="73"/>
      <c r="J27" s="73"/>
      <c r="K27" s="73"/>
      <c r="L27" s="73"/>
      <c r="M27" s="73"/>
      <c r="N27" s="74"/>
      <c r="O27" s="72">
        <v>1103621567</v>
      </c>
      <c r="P27" s="73"/>
      <c r="Q27" s="73"/>
      <c r="R27" s="73"/>
      <c r="S27" s="73"/>
      <c r="T27" s="73"/>
      <c r="U27" s="74"/>
      <c r="V27" s="72">
        <v>1103621567</v>
      </c>
      <c r="W27" s="87"/>
      <c r="X27" s="87"/>
      <c r="Y27" s="87"/>
      <c r="Z27" s="87"/>
      <c r="AA27" s="87"/>
      <c r="AB27" s="88"/>
      <c r="AC27" s="19"/>
      <c r="AD27" s="20"/>
      <c r="AE27" s="20"/>
    </row>
    <row r="28" spans="1:31" ht="20.25" customHeight="1">
      <c r="A28" s="59"/>
      <c r="B28" s="60"/>
      <c r="C28" s="60"/>
      <c r="D28" s="60"/>
      <c r="E28" s="61"/>
      <c r="F28" s="32" t="s">
        <v>8</v>
      </c>
      <c r="G28" s="33"/>
      <c r="H28" s="72">
        <v>0</v>
      </c>
      <c r="I28" s="73"/>
      <c r="J28" s="73"/>
      <c r="K28" s="73"/>
      <c r="L28" s="73"/>
      <c r="M28" s="73"/>
      <c r="N28" s="74"/>
      <c r="O28" s="72">
        <v>0</v>
      </c>
      <c r="P28" s="73"/>
      <c r="Q28" s="73"/>
      <c r="R28" s="73"/>
      <c r="S28" s="73"/>
      <c r="T28" s="73"/>
      <c r="U28" s="74"/>
      <c r="V28" s="72">
        <v>0</v>
      </c>
      <c r="W28" s="87"/>
      <c r="X28" s="87"/>
      <c r="Y28" s="87"/>
      <c r="Z28" s="87"/>
      <c r="AA28" s="87"/>
      <c r="AB28" s="88"/>
      <c r="AC28" s="19"/>
      <c r="AD28" s="20"/>
      <c r="AE28" s="20"/>
    </row>
    <row r="29" spans="1:31" s="4" customFormat="1" ht="20.25" customHeight="1">
      <c r="A29" s="62"/>
      <c r="B29" s="63"/>
      <c r="C29" s="63"/>
      <c r="D29" s="63"/>
      <c r="E29" s="64"/>
      <c r="F29" s="34" t="s">
        <v>9</v>
      </c>
      <c r="G29" s="35"/>
      <c r="H29" s="75">
        <f>SUM(H27:N28)</f>
        <v>924000000</v>
      </c>
      <c r="I29" s="76"/>
      <c r="J29" s="76"/>
      <c r="K29" s="76"/>
      <c r="L29" s="76"/>
      <c r="M29" s="76"/>
      <c r="N29" s="77"/>
      <c r="O29" s="75">
        <f>SUM(O27:U28)</f>
        <v>1103621567</v>
      </c>
      <c r="P29" s="76"/>
      <c r="Q29" s="76"/>
      <c r="R29" s="76"/>
      <c r="S29" s="76"/>
      <c r="T29" s="76"/>
      <c r="U29" s="77"/>
      <c r="V29" s="75">
        <f>SUM(V27:AB28)</f>
        <v>1103621567</v>
      </c>
      <c r="W29" s="87"/>
      <c r="X29" s="87"/>
      <c r="Y29" s="87"/>
      <c r="Z29" s="87"/>
      <c r="AA29" s="87"/>
      <c r="AB29" s="88"/>
      <c r="AC29" s="19"/>
      <c r="AD29" s="20"/>
      <c r="AE29" s="20"/>
    </row>
    <row r="30" spans="1:31" ht="20.25" customHeight="1">
      <c r="A30" s="65" t="s">
        <v>13</v>
      </c>
      <c r="B30" s="57"/>
      <c r="C30" s="57"/>
      <c r="D30" s="57"/>
      <c r="E30" s="58"/>
      <c r="F30" s="32" t="s">
        <v>7</v>
      </c>
      <c r="G30" s="33"/>
      <c r="H30" s="72">
        <v>391000000</v>
      </c>
      <c r="I30" s="73"/>
      <c r="J30" s="73"/>
      <c r="K30" s="73"/>
      <c r="L30" s="73"/>
      <c r="M30" s="73"/>
      <c r="N30" s="74"/>
      <c r="O30" s="72">
        <v>326009122</v>
      </c>
      <c r="P30" s="73"/>
      <c r="Q30" s="73"/>
      <c r="R30" s="73"/>
      <c r="S30" s="73"/>
      <c r="T30" s="73"/>
      <c r="U30" s="74"/>
      <c r="V30" s="72">
        <v>326009122</v>
      </c>
      <c r="W30" s="87"/>
      <c r="X30" s="87"/>
      <c r="Y30" s="87"/>
      <c r="Z30" s="87"/>
      <c r="AA30" s="87"/>
      <c r="AB30" s="88"/>
      <c r="AC30" s="19"/>
      <c r="AD30" s="20"/>
      <c r="AE30" s="20"/>
    </row>
    <row r="31" spans="1:31" ht="20.25" customHeight="1">
      <c r="A31" s="59"/>
      <c r="B31" s="60"/>
      <c r="C31" s="60"/>
      <c r="D31" s="60"/>
      <c r="E31" s="61"/>
      <c r="F31" s="32" t="s">
        <v>8</v>
      </c>
      <c r="G31" s="33"/>
      <c r="H31" s="72">
        <v>0</v>
      </c>
      <c r="I31" s="73"/>
      <c r="J31" s="73"/>
      <c r="K31" s="73"/>
      <c r="L31" s="73"/>
      <c r="M31" s="73"/>
      <c r="N31" s="74"/>
      <c r="O31" s="72">
        <v>0</v>
      </c>
      <c r="P31" s="73"/>
      <c r="Q31" s="73"/>
      <c r="R31" s="73"/>
      <c r="S31" s="73"/>
      <c r="T31" s="73"/>
      <c r="U31" s="74"/>
      <c r="V31" s="72">
        <v>0</v>
      </c>
      <c r="W31" s="87"/>
      <c r="X31" s="87"/>
      <c r="Y31" s="87"/>
      <c r="Z31" s="87"/>
      <c r="AA31" s="87"/>
      <c r="AB31" s="88"/>
      <c r="AC31" s="19"/>
      <c r="AD31" s="20"/>
      <c r="AE31" s="20"/>
    </row>
    <row r="32" spans="1:31" s="4" customFormat="1" ht="20.25" customHeight="1">
      <c r="A32" s="62"/>
      <c r="B32" s="63"/>
      <c r="C32" s="63"/>
      <c r="D32" s="63"/>
      <c r="E32" s="64"/>
      <c r="F32" s="34" t="s">
        <v>9</v>
      </c>
      <c r="G32" s="35"/>
      <c r="H32" s="75">
        <f>SUM(H30:N31)</f>
        <v>391000000</v>
      </c>
      <c r="I32" s="76"/>
      <c r="J32" s="76"/>
      <c r="K32" s="76"/>
      <c r="L32" s="76"/>
      <c r="M32" s="76"/>
      <c r="N32" s="77"/>
      <c r="O32" s="75">
        <f>SUM(O30:U31)</f>
        <v>326009122</v>
      </c>
      <c r="P32" s="76"/>
      <c r="Q32" s="76"/>
      <c r="R32" s="76"/>
      <c r="S32" s="76"/>
      <c r="T32" s="76"/>
      <c r="U32" s="77"/>
      <c r="V32" s="75">
        <f>SUM(V30:AB31)</f>
        <v>326009122</v>
      </c>
      <c r="W32" s="87"/>
      <c r="X32" s="87"/>
      <c r="Y32" s="87"/>
      <c r="Z32" s="87"/>
      <c r="AA32" s="87"/>
      <c r="AB32" s="88"/>
      <c r="AC32" s="19"/>
      <c r="AD32" s="20"/>
      <c r="AE32" s="20"/>
    </row>
    <row r="33" spans="1:31" ht="20.25" customHeight="1">
      <c r="A33" s="38" t="s">
        <v>17</v>
      </c>
      <c r="B33" s="39"/>
      <c r="C33" s="39"/>
      <c r="D33" s="39"/>
      <c r="E33" s="40"/>
      <c r="F33" s="32" t="s">
        <v>7</v>
      </c>
      <c r="G33" s="33"/>
      <c r="H33" s="72">
        <f>H36+H39</f>
        <v>11810000000</v>
      </c>
      <c r="I33" s="73"/>
      <c r="J33" s="73"/>
      <c r="K33" s="73"/>
      <c r="L33" s="73"/>
      <c r="M33" s="73"/>
      <c r="N33" s="74"/>
      <c r="O33" s="72">
        <f>O36+O39</f>
        <v>12178749300</v>
      </c>
      <c r="P33" s="73"/>
      <c r="Q33" s="73"/>
      <c r="R33" s="73"/>
      <c r="S33" s="73"/>
      <c r="T33" s="73"/>
      <c r="U33" s="74"/>
      <c r="V33" s="72">
        <f>V36+V39</f>
        <v>12111246458</v>
      </c>
      <c r="W33" s="87"/>
      <c r="X33" s="87"/>
      <c r="Y33" s="87"/>
      <c r="Z33" s="87"/>
      <c r="AA33" s="87"/>
      <c r="AB33" s="88"/>
      <c r="AC33" s="19"/>
      <c r="AD33" s="20"/>
      <c r="AE33" s="20"/>
    </row>
    <row r="34" spans="1:31" ht="20.25" customHeight="1">
      <c r="A34" s="41"/>
      <c r="B34" s="42"/>
      <c r="C34" s="42"/>
      <c r="D34" s="42"/>
      <c r="E34" s="43"/>
      <c r="F34" s="32" t="s">
        <v>8</v>
      </c>
      <c r="G34" s="33"/>
      <c r="H34" s="72">
        <f>H37+H40</f>
        <v>47000000</v>
      </c>
      <c r="I34" s="73"/>
      <c r="J34" s="73"/>
      <c r="K34" s="73"/>
      <c r="L34" s="73"/>
      <c r="M34" s="73"/>
      <c r="N34" s="74"/>
      <c r="O34" s="72">
        <f>O37+O40</f>
        <v>203399917</v>
      </c>
      <c r="P34" s="73"/>
      <c r="Q34" s="73"/>
      <c r="R34" s="73"/>
      <c r="S34" s="73"/>
      <c r="T34" s="73"/>
      <c r="U34" s="74"/>
      <c r="V34" s="72">
        <f>V37+V40</f>
        <v>53989316</v>
      </c>
      <c r="W34" s="87"/>
      <c r="X34" s="87"/>
      <c r="Y34" s="87"/>
      <c r="Z34" s="87"/>
      <c r="AA34" s="87"/>
      <c r="AB34" s="88"/>
      <c r="AC34" s="19"/>
      <c r="AD34" s="20"/>
      <c r="AE34" s="20"/>
    </row>
    <row r="35" spans="1:31" s="4" customFormat="1" ht="20.25" customHeight="1">
      <c r="A35" s="44"/>
      <c r="B35" s="45"/>
      <c r="C35" s="45"/>
      <c r="D35" s="45"/>
      <c r="E35" s="46"/>
      <c r="F35" s="34" t="s">
        <v>9</v>
      </c>
      <c r="G35" s="35"/>
      <c r="H35" s="75">
        <f>SUM(H33:N34)</f>
        <v>11857000000</v>
      </c>
      <c r="I35" s="76"/>
      <c r="J35" s="76"/>
      <c r="K35" s="76"/>
      <c r="L35" s="76"/>
      <c r="M35" s="76"/>
      <c r="N35" s="77"/>
      <c r="O35" s="75">
        <f>SUM(O33:U34)</f>
        <v>12382149217</v>
      </c>
      <c r="P35" s="76"/>
      <c r="Q35" s="76"/>
      <c r="R35" s="76"/>
      <c r="S35" s="76"/>
      <c r="T35" s="76"/>
      <c r="U35" s="77"/>
      <c r="V35" s="75">
        <f>SUM(V33:AB34)</f>
        <v>12165235774</v>
      </c>
      <c r="W35" s="87"/>
      <c r="X35" s="87"/>
      <c r="Y35" s="87"/>
      <c r="Z35" s="87"/>
      <c r="AA35" s="87"/>
      <c r="AB35" s="88"/>
      <c r="AC35" s="19"/>
      <c r="AD35" s="20"/>
      <c r="AE35" s="20"/>
    </row>
    <row r="36" spans="1:31" ht="20.25" customHeight="1">
      <c r="A36" s="47" t="s">
        <v>53</v>
      </c>
      <c r="B36" s="48"/>
      <c r="C36" s="48"/>
      <c r="D36" s="48"/>
      <c r="E36" s="49"/>
      <c r="F36" s="32" t="s">
        <v>7</v>
      </c>
      <c r="G36" s="33"/>
      <c r="H36" s="72">
        <v>1081000000</v>
      </c>
      <c r="I36" s="73"/>
      <c r="J36" s="73"/>
      <c r="K36" s="73"/>
      <c r="L36" s="73"/>
      <c r="M36" s="73"/>
      <c r="N36" s="74"/>
      <c r="O36" s="72">
        <v>1190211700</v>
      </c>
      <c r="P36" s="73"/>
      <c r="Q36" s="73"/>
      <c r="R36" s="73"/>
      <c r="S36" s="73"/>
      <c r="T36" s="73"/>
      <c r="U36" s="74"/>
      <c r="V36" s="72">
        <v>1176465517</v>
      </c>
      <c r="W36" s="87"/>
      <c r="X36" s="87"/>
      <c r="Y36" s="87"/>
      <c r="Z36" s="87"/>
      <c r="AA36" s="87"/>
      <c r="AB36" s="88"/>
      <c r="AC36" s="19"/>
      <c r="AD36" s="20"/>
      <c r="AE36" s="20"/>
    </row>
    <row r="37" spans="1:31" ht="20.25" customHeight="1">
      <c r="A37" s="50"/>
      <c r="B37" s="51"/>
      <c r="C37" s="51"/>
      <c r="D37" s="51"/>
      <c r="E37" s="52"/>
      <c r="F37" s="32" t="s">
        <v>8</v>
      </c>
      <c r="G37" s="33"/>
      <c r="H37" s="72">
        <v>20000000</v>
      </c>
      <c r="I37" s="73"/>
      <c r="J37" s="73"/>
      <c r="K37" s="73"/>
      <c r="L37" s="73"/>
      <c r="M37" s="73"/>
      <c r="N37" s="74"/>
      <c r="O37" s="72">
        <v>101937083</v>
      </c>
      <c r="P37" s="73"/>
      <c r="Q37" s="73"/>
      <c r="R37" s="73"/>
      <c r="S37" s="73"/>
      <c r="T37" s="73"/>
      <c r="U37" s="74"/>
      <c r="V37" s="72">
        <v>25339863</v>
      </c>
      <c r="W37" s="87"/>
      <c r="X37" s="87"/>
      <c r="Y37" s="87"/>
      <c r="Z37" s="87"/>
      <c r="AA37" s="87"/>
      <c r="AB37" s="88"/>
      <c r="AC37" s="19"/>
      <c r="AD37" s="20"/>
      <c r="AE37" s="20"/>
    </row>
    <row r="38" spans="1:31" s="4" customFormat="1" ht="20.25" customHeight="1">
      <c r="A38" s="53"/>
      <c r="B38" s="54"/>
      <c r="C38" s="54"/>
      <c r="D38" s="54"/>
      <c r="E38" s="55"/>
      <c r="F38" s="34" t="s">
        <v>14</v>
      </c>
      <c r="G38" s="35"/>
      <c r="H38" s="75">
        <f>SUM(H36:N37)</f>
        <v>1101000000</v>
      </c>
      <c r="I38" s="76"/>
      <c r="J38" s="76"/>
      <c r="K38" s="76"/>
      <c r="L38" s="76"/>
      <c r="M38" s="76"/>
      <c r="N38" s="77"/>
      <c r="O38" s="75">
        <f>SUM(O36:U37)</f>
        <v>1292148783</v>
      </c>
      <c r="P38" s="76"/>
      <c r="Q38" s="76"/>
      <c r="R38" s="76"/>
      <c r="S38" s="76"/>
      <c r="T38" s="76"/>
      <c r="U38" s="77"/>
      <c r="V38" s="75">
        <f>SUM(V36:AB37)</f>
        <v>1201805380</v>
      </c>
      <c r="W38" s="87"/>
      <c r="X38" s="87"/>
      <c r="Y38" s="87"/>
      <c r="Z38" s="87"/>
      <c r="AA38" s="87"/>
      <c r="AB38" s="88"/>
      <c r="AC38" s="19"/>
      <c r="AD38" s="20"/>
      <c r="AE38" s="20"/>
    </row>
    <row r="39" spans="1:31" ht="20.25" customHeight="1">
      <c r="A39" s="47" t="s">
        <v>54</v>
      </c>
      <c r="B39" s="48"/>
      <c r="C39" s="48"/>
      <c r="D39" s="48"/>
      <c r="E39" s="49"/>
      <c r="F39" s="32" t="s">
        <v>7</v>
      </c>
      <c r="G39" s="33"/>
      <c r="H39" s="72">
        <v>10729000000</v>
      </c>
      <c r="I39" s="73"/>
      <c r="J39" s="73"/>
      <c r="K39" s="73"/>
      <c r="L39" s="73"/>
      <c r="M39" s="73"/>
      <c r="N39" s="74"/>
      <c r="O39" s="72">
        <v>10988537600</v>
      </c>
      <c r="P39" s="73"/>
      <c r="Q39" s="73"/>
      <c r="R39" s="73"/>
      <c r="S39" s="73"/>
      <c r="T39" s="73"/>
      <c r="U39" s="74"/>
      <c r="V39" s="72">
        <v>10934780941</v>
      </c>
      <c r="W39" s="87"/>
      <c r="X39" s="87"/>
      <c r="Y39" s="87"/>
      <c r="Z39" s="87"/>
      <c r="AA39" s="87"/>
      <c r="AB39" s="88"/>
      <c r="AC39" s="19"/>
      <c r="AD39" s="20"/>
      <c r="AE39" s="20"/>
    </row>
    <row r="40" spans="1:31" ht="20.25" customHeight="1">
      <c r="A40" s="50"/>
      <c r="B40" s="51"/>
      <c r="C40" s="51"/>
      <c r="D40" s="51"/>
      <c r="E40" s="52"/>
      <c r="F40" s="32" t="s">
        <v>8</v>
      </c>
      <c r="G40" s="33"/>
      <c r="H40" s="72">
        <v>27000000</v>
      </c>
      <c r="I40" s="73"/>
      <c r="J40" s="73"/>
      <c r="K40" s="73"/>
      <c r="L40" s="73"/>
      <c r="M40" s="73"/>
      <c r="N40" s="74"/>
      <c r="O40" s="72">
        <v>101462834</v>
      </c>
      <c r="P40" s="73"/>
      <c r="Q40" s="73"/>
      <c r="R40" s="73"/>
      <c r="S40" s="73"/>
      <c r="T40" s="73"/>
      <c r="U40" s="74"/>
      <c r="V40" s="72">
        <v>28649453</v>
      </c>
      <c r="W40" s="87"/>
      <c r="X40" s="87"/>
      <c r="Y40" s="87"/>
      <c r="Z40" s="87"/>
      <c r="AA40" s="87"/>
      <c r="AB40" s="88"/>
      <c r="AC40" s="19"/>
      <c r="AD40" s="20"/>
      <c r="AE40" s="20"/>
    </row>
    <row r="41" spans="1:31" s="4" customFormat="1" ht="20.25" customHeight="1">
      <c r="A41" s="53"/>
      <c r="B41" s="54"/>
      <c r="C41" s="54"/>
      <c r="D41" s="54"/>
      <c r="E41" s="55"/>
      <c r="F41" s="34" t="s">
        <v>14</v>
      </c>
      <c r="G41" s="35"/>
      <c r="H41" s="75">
        <f>SUM(H39:N40)</f>
        <v>10756000000</v>
      </c>
      <c r="I41" s="76"/>
      <c r="J41" s="76"/>
      <c r="K41" s="76"/>
      <c r="L41" s="76"/>
      <c r="M41" s="76"/>
      <c r="N41" s="77"/>
      <c r="O41" s="75">
        <f>SUM(O39:U40)</f>
        <v>11090000434</v>
      </c>
      <c r="P41" s="76"/>
      <c r="Q41" s="76"/>
      <c r="R41" s="76"/>
      <c r="S41" s="76"/>
      <c r="T41" s="76"/>
      <c r="U41" s="77"/>
      <c r="V41" s="75">
        <f>SUM(V39:AB40)</f>
        <v>10963430394</v>
      </c>
      <c r="W41" s="87"/>
      <c r="X41" s="87"/>
      <c r="Y41" s="87"/>
      <c r="Z41" s="87"/>
      <c r="AA41" s="87"/>
      <c r="AB41" s="88"/>
      <c r="AC41" s="19"/>
      <c r="AD41" s="20"/>
      <c r="AE41" s="20"/>
    </row>
    <row r="42" spans="1:31" ht="20.25" customHeight="1">
      <c r="A42" s="38" t="s">
        <v>16</v>
      </c>
      <c r="B42" s="39"/>
      <c r="C42" s="39"/>
      <c r="D42" s="39"/>
      <c r="E42" s="40"/>
      <c r="F42" s="32" t="s">
        <v>7</v>
      </c>
      <c r="G42" s="33"/>
      <c r="H42" s="72">
        <v>7988000000</v>
      </c>
      <c r="I42" s="73"/>
      <c r="J42" s="73"/>
      <c r="K42" s="73"/>
      <c r="L42" s="73"/>
      <c r="M42" s="73"/>
      <c r="N42" s="74"/>
      <c r="O42" s="72">
        <v>8132569197</v>
      </c>
      <c r="P42" s="73"/>
      <c r="Q42" s="73"/>
      <c r="R42" s="73"/>
      <c r="S42" s="73"/>
      <c r="T42" s="73"/>
      <c r="U42" s="74"/>
      <c r="V42" s="72">
        <v>8132569197</v>
      </c>
      <c r="W42" s="87"/>
      <c r="X42" s="87"/>
      <c r="Y42" s="87"/>
      <c r="Z42" s="87"/>
      <c r="AA42" s="87"/>
      <c r="AB42" s="88"/>
      <c r="AC42" s="19"/>
      <c r="AD42" s="20"/>
      <c r="AE42" s="20"/>
    </row>
    <row r="43" spans="1:31" ht="20.25" customHeight="1">
      <c r="A43" s="41"/>
      <c r="B43" s="42"/>
      <c r="C43" s="42"/>
      <c r="D43" s="42"/>
      <c r="E43" s="43"/>
      <c r="F43" s="32" t="s">
        <v>8</v>
      </c>
      <c r="G43" s="33"/>
      <c r="H43" s="72">
        <v>0</v>
      </c>
      <c r="I43" s="73"/>
      <c r="J43" s="73"/>
      <c r="K43" s="73"/>
      <c r="L43" s="73"/>
      <c r="M43" s="73"/>
      <c r="N43" s="74"/>
      <c r="O43" s="72">
        <v>0</v>
      </c>
      <c r="P43" s="73"/>
      <c r="Q43" s="73"/>
      <c r="R43" s="73"/>
      <c r="S43" s="73"/>
      <c r="T43" s="73"/>
      <c r="U43" s="74"/>
      <c r="V43" s="72">
        <v>0</v>
      </c>
      <c r="W43" s="87"/>
      <c r="X43" s="87"/>
      <c r="Y43" s="87"/>
      <c r="Z43" s="87"/>
      <c r="AA43" s="87"/>
      <c r="AB43" s="88"/>
      <c r="AC43" s="19"/>
      <c r="AD43" s="20"/>
      <c r="AE43" s="20"/>
    </row>
    <row r="44" spans="1:31" s="4" customFormat="1" ht="20.25" customHeight="1" thickBot="1">
      <c r="A44" s="69"/>
      <c r="B44" s="70"/>
      <c r="C44" s="70"/>
      <c r="D44" s="70"/>
      <c r="E44" s="71"/>
      <c r="F44" s="66" t="s">
        <v>14</v>
      </c>
      <c r="G44" s="67"/>
      <c r="H44" s="89">
        <f>SUM(H42:N43)</f>
        <v>7988000000</v>
      </c>
      <c r="I44" s="90"/>
      <c r="J44" s="90"/>
      <c r="K44" s="90"/>
      <c r="L44" s="90"/>
      <c r="M44" s="90"/>
      <c r="N44" s="91"/>
      <c r="O44" s="89">
        <f>SUM(O42:U43)</f>
        <v>8132569197</v>
      </c>
      <c r="P44" s="90"/>
      <c r="Q44" s="90"/>
      <c r="R44" s="90"/>
      <c r="S44" s="90"/>
      <c r="T44" s="90"/>
      <c r="U44" s="91"/>
      <c r="V44" s="89">
        <f>SUM(V42:AB43)</f>
        <v>8132569197</v>
      </c>
      <c r="W44" s="93"/>
      <c r="X44" s="93"/>
      <c r="Y44" s="93"/>
      <c r="Z44" s="93"/>
      <c r="AA44" s="93"/>
      <c r="AB44" s="94"/>
      <c r="AC44" s="19"/>
      <c r="AD44" s="20"/>
      <c r="AE44" s="20"/>
    </row>
    <row r="45" spans="1:31" ht="13.5">
      <c r="A45" s="18"/>
      <c r="B45" s="18"/>
      <c r="C45" s="18"/>
      <c r="D45" s="18"/>
      <c r="E45" s="18"/>
      <c r="F45" s="21"/>
      <c r="G45" s="21"/>
      <c r="H45" s="21"/>
      <c r="I45" s="21"/>
      <c r="J45" s="21"/>
      <c r="K45" s="21"/>
      <c r="L45" s="21"/>
      <c r="M45" s="21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3"/>
      <c r="AD45" s="24"/>
      <c r="AE45" s="24"/>
    </row>
    <row r="46" spans="1:31" ht="13.5">
      <c r="A46" s="18"/>
      <c r="B46" s="18"/>
      <c r="C46" s="18"/>
      <c r="D46" s="18"/>
      <c r="E46" s="18"/>
      <c r="F46" s="21"/>
      <c r="G46" s="21"/>
      <c r="H46" s="21"/>
      <c r="I46" s="21"/>
      <c r="J46" s="21"/>
      <c r="K46" s="21"/>
      <c r="L46" s="21"/>
      <c r="M46" s="21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4"/>
      <c r="AE46" s="24"/>
    </row>
  </sheetData>
  <mergeCells count="170">
    <mergeCell ref="A1:AB2"/>
    <mergeCell ref="V44:AB44"/>
    <mergeCell ref="V40:AB40"/>
    <mergeCell ref="V41:AB41"/>
    <mergeCell ref="V42:AB42"/>
    <mergeCell ref="V43:AB43"/>
    <mergeCell ref="V36:AB36"/>
    <mergeCell ref="V37:AB37"/>
    <mergeCell ref="V38:AB38"/>
    <mergeCell ref="V39:AB39"/>
    <mergeCell ref="V32:AB32"/>
    <mergeCell ref="V33:AB33"/>
    <mergeCell ref="V34:AB34"/>
    <mergeCell ref="V35:AB35"/>
    <mergeCell ref="V28:AB28"/>
    <mergeCell ref="V29:AB29"/>
    <mergeCell ref="V30:AB30"/>
    <mergeCell ref="V31:AB31"/>
    <mergeCell ref="V24:AB24"/>
    <mergeCell ref="V25:AB25"/>
    <mergeCell ref="V26:AB26"/>
    <mergeCell ref="V27:AB27"/>
    <mergeCell ref="V20:AB20"/>
    <mergeCell ref="V21:AB21"/>
    <mergeCell ref="V22:AB22"/>
    <mergeCell ref="V23:AB23"/>
    <mergeCell ref="V16:AB16"/>
    <mergeCell ref="V17:AB17"/>
    <mergeCell ref="V18:AB18"/>
    <mergeCell ref="V19:AB19"/>
    <mergeCell ref="V12:AB12"/>
    <mergeCell ref="V13:AB13"/>
    <mergeCell ref="V14:AB14"/>
    <mergeCell ref="V15:AB15"/>
    <mergeCell ref="O41:U41"/>
    <mergeCell ref="O42:U42"/>
    <mergeCell ref="O43:U43"/>
    <mergeCell ref="O44:U44"/>
    <mergeCell ref="O37:U37"/>
    <mergeCell ref="O38:U38"/>
    <mergeCell ref="O39:U39"/>
    <mergeCell ref="O40:U40"/>
    <mergeCell ref="O33:U33"/>
    <mergeCell ref="O34:U34"/>
    <mergeCell ref="O35:U35"/>
    <mergeCell ref="O36:U36"/>
    <mergeCell ref="O29:U29"/>
    <mergeCell ref="O30:U30"/>
    <mergeCell ref="O31:U31"/>
    <mergeCell ref="O32:U32"/>
    <mergeCell ref="O25:U25"/>
    <mergeCell ref="O26:U26"/>
    <mergeCell ref="O27:U27"/>
    <mergeCell ref="O28:U28"/>
    <mergeCell ref="O21:U21"/>
    <mergeCell ref="O22:U22"/>
    <mergeCell ref="O23:U23"/>
    <mergeCell ref="O24:U24"/>
    <mergeCell ref="O17:U17"/>
    <mergeCell ref="O18:U18"/>
    <mergeCell ref="O19:U19"/>
    <mergeCell ref="O20:U20"/>
    <mergeCell ref="H43:N43"/>
    <mergeCell ref="H44:N44"/>
    <mergeCell ref="O9:U9"/>
    <mergeCell ref="O10:U10"/>
    <mergeCell ref="O11:U11"/>
    <mergeCell ref="O12:U12"/>
    <mergeCell ref="O13:U13"/>
    <mergeCell ref="O14:U14"/>
    <mergeCell ref="O15:U15"/>
    <mergeCell ref="O16:U16"/>
    <mergeCell ref="H39:N39"/>
    <mergeCell ref="H40:N40"/>
    <mergeCell ref="H41:N41"/>
    <mergeCell ref="H42:N42"/>
    <mergeCell ref="H35:N35"/>
    <mergeCell ref="H36:N36"/>
    <mergeCell ref="H37:N37"/>
    <mergeCell ref="H38:N38"/>
    <mergeCell ref="H31:N31"/>
    <mergeCell ref="H32:N32"/>
    <mergeCell ref="H33:N33"/>
    <mergeCell ref="H34:N34"/>
    <mergeCell ref="H27:N27"/>
    <mergeCell ref="H28:N28"/>
    <mergeCell ref="H29:N29"/>
    <mergeCell ref="H30:N30"/>
    <mergeCell ref="H23:N23"/>
    <mergeCell ref="H24:N24"/>
    <mergeCell ref="H25:N25"/>
    <mergeCell ref="H26:N26"/>
    <mergeCell ref="H19:N19"/>
    <mergeCell ref="H20:N20"/>
    <mergeCell ref="H21:N21"/>
    <mergeCell ref="H22:N22"/>
    <mergeCell ref="H15:N15"/>
    <mergeCell ref="H16:N16"/>
    <mergeCell ref="H17:N17"/>
    <mergeCell ref="H18:N18"/>
    <mergeCell ref="H9:N9"/>
    <mergeCell ref="H10:N10"/>
    <mergeCell ref="H11:N11"/>
    <mergeCell ref="V9:AB9"/>
    <mergeCell ref="V10:AB10"/>
    <mergeCell ref="V11:AB11"/>
    <mergeCell ref="A4:H5"/>
    <mergeCell ref="AD6:AE6"/>
    <mergeCell ref="A6:C6"/>
    <mergeCell ref="D8:F8"/>
    <mergeCell ref="H6:N7"/>
    <mergeCell ref="O6:U7"/>
    <mergeCell ref="V6:AB7"/>
    <mergeCell ref="D6:F6"/>
    <mergeCell ref="H8:N8"/>
    <mergeCell ref="O8:U8"/>
    <mergeCell ref="F9:G9"/>
    <mergeCell ref="F17:G17"/>
    <mergeCell ref="F16:G16"/>
    <mergeCell ref="F15:G15"/>
    <mergeCell ref="F14:G14"/>
    <mergeCell ref="F12:G12"/>
    <mergeCell ref="F19:G19"/>
    <mergeCell ref="F18:G18"/>
    <mergeCell ref="V8:AB8"/>
    <mergeCell ref="A42:E44"/>
    <mergeCell ref="A33:E35"/>
    <mergeCell ref="A36:E38"/>
    <mergeCell ref="A39:E41"/>
    <mergeCell ref="H12:N12"/>
    <mergeCell ref="H13:N13"/>
    <mergeCell ref="H14:N14"/>
    <mergeCell ref="F36:G36"/>
    <mergeCell ref="F28:G28"/>
    <mergeCell ref="F27:G27"/>
    <mergeCell ref="F26:G26"/>
    <mergeCell ref="F32:G32"/>
    <mergeCell ref="F31:G31"/>
    <mergeCell ref="F30:G30"/>
    <mergeCell ref="F29:G29"/>
    <mergeCell ref="F35:G35"/>
    <mergeCell ref="F34:G34"/>
    <mergeCell ref="F40:G40"/>
    <mergeCell ref="F39:G39"/>
    <mergeCell ref="F38:G38"/>
    <mergeCell ref="F37:G37"/>
    <mergeCell ref="F44:G44"/>
    <mergeCell ref="F43:G43"/>
    <mergeCell ref="F42:G42"/>
    <mergeCell ref="F41:G41"/>
    <mergeCell ref="F33:G33"/>
    <mergeCell ref="A7:F7"/>
    <mergeCell ref="A9:E11"/>
    <mergeCell ref="A12:E14"/>
    <mergeCell ref="A24:E26"/>
    <mergeCell ref="A21:E23"/>
    <mergeCell ref="A18:E20"/>
    <mergeCell ref="A15:E17"/>
    <mergeCell ref="A27:E29"/>
    <mergeCell ref="A30:E32"/>
    <mergeCell ref="A8:C8"/>
    <mergeCell ref="F24:G24"/>
    <mergeCell ref="F25:G25"/>
    <mergeCell ref="F11:G11"/>
    <mergeCell ref="F10:G10"/>
    <mergeCell ref="F13:G13"/>
    <mergeCell ref="F23:G23"/>
    <mergeCell ref="F22:G22"/>
    <mergeCell ref="F21:G21"/>
    <mergeCell ref="F20:G20"/>
  </mergeCells>
  <printOptions horizontalCentered="1" verticalCentered="1"/>
  <pageMargins left="0.7874015748031497" right="0.7874015748031497" top="0.3937007874015748" bottom="0.7874015748031497" header="0.5118110236220472" footer="0.5118110236220472"/>
  <pageSetup fitToHeight="2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zoomScale="75" zoomScaleNormal="75" zoomScaleSheetLayoutView="75" workbookViewId="0" topLeftCell="A1">
      <selection activeCell="E4" sqref="E4"/>
    </sheetView>
  </sheetViews>
  <sheetFormatPr defaultColWidth="9.00390625" defaultRowHeight="13.5"/>
  <cols>
    <col min="1" max="12" width="3.375" style="3" customWidth="1"/>
    <col min="13" max="13" width="7.00390625" style="3" customWidth="1"/>
    <col min="14" max="19" width="3.375" style="3" customWidth="1"/>
    <col min="20" max="16384" width="2.625" style="3" customWidth="1"/>
  </cols>
  <sheetData>
    <row r="1" spans="1:14" ht="34.5" customHeight="1">
      <c r="A1" s="116" t="s">
        <v>28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23" ht="13.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2"/>
      <c r="P2" s="12"/>
      <c r="Q2" s="12"/>
      <c r="R2" s="12"/>
      <c r="S2" s="12"/>
      <c r="T2" s="12"/>
      <c r="U2" s="12"/>
      <c r="V2" s="12"/>
      <c r="W2" s="12"/>
    </row>
    <row r="3" ht="16.5" customHeight="1">
      <c r="A3" s="78"/>
    </row>
    <row r="4" spans="1:28" ht="14.25" customHeight="1">
      <c r="A4" s="100"/>
      <c r="X4" s="117" t="s">
        <v>48</v>
      </c>
      <c r="Y4" s="117"/>
      <c r="Z4" s="117"/>
      <c r="AA4" s="117"/>
      <c r="AB4" s="117"/>
    </row>
    <row r="5" spans="1:28" ht="13.5" customHeight="1" thickBot="1">
      <c r="A5" s="10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25"/>
      <c r="X5" s="118"/>
      <c r="Y5" s="118"/>
      <c r="Z5" s="118"/>
      <c r="AA5" s="118"/>
      <c r="AB5" s="118"/>
    </row>
    <row r="6" spans="1:28" ht="14.25" customHeight="1">
      <c r="A6" s="102" t="s">
        <v>29</v>
      </c>
      <c r="B6" s="102"/>
      <c r="C6" s="102"/>
      <c r="D6" s="102"/>
      <c r="E6" s="102"/>
      <c r="F6" s="102"/>
      <c r="G6" s="102" t="s">
        <v>30</v>
      </c>
      <c r="H6" s="102"/>
      <c r="I6" s="102"/>
      <c r="J6" s="102"/>
      <c r="K6" s="102"/>
      <c r="L6" s="102"/>
      <c r="M6" s="96" t="s">
        <v>31</v>
      </c>
      <c r="N6" s="96" t="s">
        <v>32</v>
      </c>
      <c r="O6" s="96"/>
      <c r="P6" s="96"/>
      <c r="Q6" s="96"/>
      <c r="R6" s="96"/>
      <c r="S6" s="96"/>
      <c r="T6" s="102" t="s">
        <v>34</v>
      </c>
      <c r="U6" s="102"/>
      <c r="V6" s="102"/>
      <c r="W6" s="102"/>
      <c r="X6" s="102"/>
      <c r="Y6" s="102"/>
      <c r="Z6" s="102"/>
      <c r="AA6" s="102"/>
      <c r="AB6" s="114"/>
    </row>
    <row r="7" spans="1:28" ht="14.2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97"/>
      <c r="N7" s="98"/>
      <c r="O7" s="98"/>
      <c r="P7" s="98"/>
      <c r="Q7" s="98"/>
      <c r="R7" s="98"/>
      <c r="S7" s="98"/>
      <c r="T7" s="97"/>
      <c r="U7" s="97"/>
      <c r="V7" s="97"/>
      <c r="W7" s="97"/>
      <c r="X7" s="97"/>
      <c r="Y7" s="97"/>
      <c r="Z7" s="97"/>
      <c r="AA7" s="97"/>
      <c r="AB7" s="115"/>
    </row>
    <row r="8" spans="1:28" ht="14.2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97"/>
      <c r="N8" s="98"/>
      <c r="O8" s="98"/>
      <c r="P8" s="98"/>
      <c r="Q8" s="98"/>
      <c r="R8" s="98"/>
      <c r="S8" s="98"/>
      <c r="T8" s="113" t="s">
        <v>59</v>
      </c>
      <c r="U8" s="113"/>
      <c r="V8" s="113"/>
      <c r="W8" s="113" t="s">
        <v>55</v>
      </c>
      <c r="X8" s="113"/>
      <c r="Y8" s="113"/>
      <c r="Z8" s="113" t="s">
        <v>33</v>
      </c>
      <c r="AA8" s="113"/>
      <c r="AB8" s="113"/>
    </row>
    <row r="9" spans="1:28" ht="20.25" customHeight="1">
      <c r="A9" s="72">
        <f>A12+'23'!A30:F30+'23'!A39:F39</f>
        <v>114009</v>
      </c>
      <c r="B9" s="73"/>
      <c r="C9" s="73"/>
      <c r="D9" s="73"/>
      <c r="E9" s="73"/>
      <c r="F9" s="74"/>
      <c r="G9" s="72">
        <f>G12+'23'!G30:L30+'23'!G39:L39</f>
        <v>1306185111</v>
      </c>
      <c r="H9" s="73"/>
      <c r="I9" s="73"/>
      <c r="J9" s="73"/>
      <c r="K9" s="73"/>
      <c r="L9" s="74"/>
      <c r="M9" s="6">
        <f>M12+'23'!M30+'23'!M39</f>
        <v>0</v>
      </c>
      <c r="N9" s="99">
        <f>SUM('20'!V9:AB9)-SUM('20'!H9:N9)</f>
        <v>2474565232</v>
      </c>
      <c r="O9" s="99"/>
      <c r="P9" s="99"/>
      <c r="Q9" s="99"/>
      <c r="R9" s="99"/>
      <c r="S9" s="99"/>
      <c r="T9" s="105">
        <f>SUM('20'!V9:AB9)/SUM('20'!O9:U9)*100</f>
        <v>98.75709954617976</v>
      </c>
      <c r="U9" s="106"/>
      <c r="V9" s="107"/>
      <c r="W9" s="105">
        <v>98.5528774479109</v>
      </c>
      <c r="X9" s="106"/>
      <c r="Y9" s="107"/>
      <c r="Z9" s="108">
        <v>98.6</v>
      </c>
      <c r="AA9" s="108"/>
      <c r="AB9" s="108"/>
    </row>
    <row r="10" spans="1:28" ht="20.25" customHeight="1">
      <c r="A10" s="72">
        <f>A13+'23'!A31:F31+'23'!A40:F40</f>
        <v>256553702</v>
      </c>
      <c r="B10" s="73"/>
      <c r="C10" s="73"/>
      <c r="D10" s="73"/>
      <c r="E10" s="73"/>
      <c r="F10" s="74"/>
      <c r="G10" s="72">
        <f>G13+'23'!G31:L31+'23'!G40:L40</f>
        <v>3515166800</v>
      </c>
      <c r="H10" s="73"/>
      <c r="I10" s="73"/>
      <c r="J10" s="73"/>
      <c r="K10" s="73"/>
      <c r="L10" s="74"/>
      <c r="M10" s="6">
        <f>M13+'23'!M31+'23'!M40</f>
        <v>0</v>
      </c>
      <c r="N10" s="99">
        <f>SUM('20'!V10:AB10)-SUM('20'!H10:N10)</f>
        <v>-50167752</v>
      </c>
      <c r="O10" s="99"/>
      <c r="P10" s="99"/>
      <c r="Q10" s="99"/>
      <c r="R10" s="99"/>
      <c r="S10" s="99"/>
      <c r="T10" s="105">
        <f>SUM('20'!V10:AB10)/SUM('20'!O10:U10)*100</f>
        <v>24.589008843303713</v>
      </c>
      <c r="U10" s="106"/>
      <c r="V10" s="107"/>
      <c r="W10" s="105">
        <v>25.11866168301406</v>
      </c>
      <c r="X10" s="106"/>
      <c r="Y10" s="107"/>
      <c r="Z10" s="108">
        <v>24.1</v>
      </c>
      <c r="AA10" s="108"/>
      <c r="AB10" s="108"/>
    </row>
    <row r="11" spans="1:28" s="4" customFormat="1" ht="20.25" customHeight="1">
      <c r="A11" s="75">
        <f>SUM(A9:F10)</f>
        <v>256667711</v>
      </c>
      <c r="B11" s="76"/>
      <c r="C11" s="76"/>
      <c r="D11" s="76"/>
      <c r="E11" s="76"/>
      <c r="F11" s="77"/>
      <c r="G11" s="75">
        <f>SUM(G9:L10)</f>
        <v>4821351911</v>
      </c>
      <c r="H11" s="76"/>
      <c r="I11" s="76"/>
      <c r="J11" s="76"/>
      <c r="K11" s="76"/>
      <c r="L11" s="77"/>
      <c r="M11" s="7">
        <f>SUM(M9:M10)</f>
        <v>0</v>
      </c>
      <c r="N11" s="104">
        <f>SUM(N9:S10)</f>
        <v>2424397480</v>
      </c>
      <c r="O11" s="104"/>
      <c r="P11" s="104"/>
      <c r="Q11" s="104"/>
      <c r="R11" s="104"/>
      <c r="S11" s="104"/>
      <c r="T11" s="105">
        <f>SUM('20'!V11:AB11)/SUM('20'!O11:U11)*100</f>
        <v>95.38791267652583</v>
      </c>
      <c r="U11" s="106"/>
      <c r="V11" s="107"/>
      <c r="W11" s="109">
        <v>95.39383816954583</v>
      </c>
      <c r="X11" s="110"/>
      <c r="Y11" s="111"/>
      <c r="Z11" s="112">
        <v>95.7</v>
      </c>
      <c r="AA11" s="112"/>
      <c r="AB11" s="112"/>
    </row>
    <row r="12" spans="1:28" ht="20.25" customHeight="1">
      <c r="A12" s="72">
        <f>A15+A33+A42+'23'!A9:F9+'23'!A12:F12+'23'!A15:F15+'23'!A18:F18+'23'!A21:F21+'23'!A24:F24+'23'!A27:F27</f>
        <v>114009</v>
      </c>
      <c r="B12" s="73"/>
      <c r="C12" s="73"/>
      <c r="D12" s="73"/>
      <c r="E12" s="73"/>
      <c r="F12" s="74"/>
      <c r="G12" s="72">
        <f>G15+G33+G42+'23'!G9:L9+'23'!G12:L12+'23'!G15:L15+'23'!G18:L18+'23'!G21:L21+'23'!G24:L24+'23'!G27:L27</f>
        <v>1306185111</v>
      </c>
      <c r="H12" s="73"/>
      <c r="I12" s="73"/>
      <c r="J12" s="73"/>
      <c r="K12" s="73"/>
      <c r="L12" s="74"/>
      <c r="M12" s="6">
        <f>M15+M33+M42+'23'!M9+'23'!M12+'23'!M15+'23'!M18+'23'!M21+'23'!M24+'23'!M27</f>
        <v>0</v>
      </c>
      <c r="N12" s="99">
        <f>SUM('20'!V12:AB12)-SUM('20'!H12:N12)</f>
        <v>2453023804</v>
      </c>
      <c r="O12" s="99"/>
      <c r="P12" s="99"/>
      <c r="Q12" s="99"/>
      <c r="R12" s="99"/>
      <c r="S12" s="99"/>
      <c r="T12" s="105">
        <f>SUM('20'!V12:AB12)/SUM('20'!O12:U12)*100</f>
        <v>98.75526928090088</v>
      </c>
      <c r="U12" s="106"/>
      <c r="V12" s="107"/>
      <c r="W12" s="105">
        <v>98.55597590182894</v>
      </c>
      <c r="X12" s="106"/>
      <c r="Y12" s="107"/>
      <c r="Z12" s="108">
        <v>98.5</v>
      </c>
      <c r="AA12" s="108"/>
      <c r="AB12" s="108"/>
    </row>
    <row r="13" spans="1:28" ht="20.25" customHeight="1">
      <c r="A13" s="72">
        <f>A16+A34+A43+'23'!A10:F10+'23'!A13:F13+'23'!A16:F16+'23'!A19:F19+'23'!A22:F22+'23'!A25:F25+'23'!A28:F28</f>
        <v>256210703</v>
      </c>
      <c r="B13" s="73"/>
      <c r="C13" s="73"/>
      <c r="D13" s="73"/>
      <c r="E13" s="73"/>
      <c r="F13" s="74"/>
      <c r="G13" s="72">
        <f>G16+G34+G43+'23'!G10:L10+'23'!G13:L13+'23'!G16:L16+'23'!G19:L19+'23'!G22:L22+'23'!G25:L25+'23'!G28:L28</f>
        <v>3347028116</v>
      </c>
      <c r="H13" s="73"/>
      <c r="I13" s="73"/>
      <c r="J13" s="73"/>
      <c r="K13" s="73"/>
      <c r="L13" s="74"/>
      <c r="M13" s="6">
        <f>M16+M34+M43+'23'!M10+'23'!M13+'23'!M16+'23'!M19+'23'!M22+'23'!M25+'23'!M28</f>
        <v>0</v>
      </c>
      <c r="N13" s="99">
        <f>SUM('20'!V13:AB13)-SUM('20'!H13:N13)</f>
        <v>-50919243</v>
      </c>
      <c r="O13" s="99"/>
      <c r="P13" s="99"/>
      <c r="Q13" s="99"/>
      <c r="R13" s="99"/>
      <c r="S13" s="99"/>
      <c r="T13" s="105">
        <f>SUM('20'!V13:AB13)/SUM('20'!O13:U13)*100</f>
        <v>25.09356681877138</v>
      </c>
      <c r="U13" s="106"/>
      <c r="V13" s="107"/>
      <c r="W13" s="105">
        <v>25.400631018106562</v>
      </c>
      <c r="X13" s="106"/>
      <c r="Y13" s="107"/>
      <c r="Z13" s="108">
        <v>25</v>
      </c>
      <c r="AA13" s="108"/>
      <c r="AB13" s="108"/>
    </row>
    <row r="14" spans="1:28" s="4" customFormat="1" ht="20.25" customHeight="1">
      <c r="A14" s="75">
        <f>SUM(A12:F13)</f>
        <v>256324712</v>
      </c>
      <c r="B14" s="76"/>
      <c r="C14" s="76"/>
      <c r="D14" s="76"/>
      <c r="E14" s="76"/>
      <c r="F14" s="77"/>
      <c r="G14" s="75">
        <f>SUM(G12:L13)</f>
        <v>4653213227</v>
      </c>
      <c r="H14" s="76"/>
      <c r="I14" s="76"/>
      <c r="J14" s="76"/>
      <c r="K14" s="76"/>
      <c r="L14" s="77"/>
      <c r="M14" s="7">
        <f>SUM(M12:M13)</f>
        <v>0</v>
      </c>
      <c r="N14" s="99">
        <f>SUM('20'!V14:AB14)-SUM('20'!H14:N14)</f>
        <v>2402104561</v>
      </c>
      <c r="O14" s="99"/>
      <c r="P14" s="99"/>
      <c r="Q14" s="99"/>
      <c r="R14" s="99"/>
      <c r="S14" s="99"/>
      <c r="T14" s="105">
        <f>SUM('20'!V14:AB14)/SUM('20'!O14:U14)*100</f>
        <v>95.52688764235842</v>
      </c>
      <c r="U14" s="106"/>
      <c r="V14" s="107"/>
      <c r="W14" s="109">
        <v>95.52497497536575</v>
      </c>
      <c r="X14" s="110"/>
      <c r="Y14" s="111"/>
      <c r="Z14" s="112">
        <v>95.7</v>
      </c>
      <c r="AA14" s="112"/>
      <c r="AB14" s="112"/>
    </row>
    <row r="15" spans="1:28" ht="20.25" customHeight="1">
      <c r="A15" s="72">
        <f>A18+A21+A24+A27+A30</f>
        <v>74509</v>
      </c>
      <c r="B15" s="73"/>
      <c r="C15" s="73"/>
      <c r="D15" s="73"/>
      <c r="E15" s="73"/>
      <c r="F15" s="74"/>
      <c r="G15" s="72">
        <f>G18+G21+G24+G27+G30</f>
        <v>826012677</v>
      </c>
      <c r="H15" s="73"/>
      <c r="I15" s="73"/>
      <c r="J15" s="73"/>
      <c r="K15" s="73"/>
      <c r="L15" s="74"/>
      <c r="M15" s="6">
        <f>M18+M21+M24+M27+M30</f>
        <v>0</v>
      </c>
      <c r="N15" s="99">
        <f>SUM('20'!V15:AB15)-SUM('20'!H15:N15)</f>
        <v>625300722</v>
      </c>
      <c r="O15" s="99"/>
      <c r="P15" s="99"/>
      <c r="Q15" s="99"/>
      <c r="R15" s="99"/>
      <c r="S15" s="99"/>
      <c r="T15" s="105">
        <f>SUM('20'!V15:AB15)/SUM('20'!O15:U15)*100</f>
        <v>98.49230468958538</v>
      </c>
      <c r="U15" s="106"/>
      <c r="V15" s="107"/>
      <c r="W15" s="105">
        <v>98.10981414588234</v>
      </c>
      <c r="X15" s="106"/>
      <c r="Y15" s="107"/>
      <c r="Z15" s="108">
        <v>98.1</v>
      </c>
      <c r="AA15" s="108"/>
      <c r="AB15" s="108"/>
    </row>
    <row r="16" spans="1:28" ht="20.25" customHeight="1">
      <c r="A16" s="72">
        <f>A19+A22+A25+A28+A31</f>
        <v>129204018</v>
      </c>
      <c r="B16" s="73"/>
      <c r="C16" s="73"/>
      <c r="D16" s="73"/>
      <c r="E16" s="73"/>
      <c r="F16" s="74"/>
      <c r="G16" s="72">
        <f>G19+G22+G25+G28+G31</f>
        <v>2366656566</v>
      </c>
      <c r="H16" s="73"/>
      <c r="I16" s="73"/>
      <c r="J16" s="73"/>
      <c r="K16" s="73"/>
      <c r="L16" s="74"/>
      <c r="M16" s="6">
        <f>M19+M22+M25+M28+M31</f>
        <v>0</v>
      </c>
      <c r="N16" s="99">
        <f>SUM('20'!V16:AB16)-SUM('20'!H16:N16)</f>
        <v>-109148938</v>
      </c>
      <c r="O16" s="99"/>
      <c r="P16" s="99"/>
      <c r="Q16" s="99"/>
      <c r="R16" s="99"/>
      <c r="S16" s="99"/>
      <c r="T16" s="105">
        <f>SUM('20'!V16:AB16)/SUM('20'!O16:U16)*100</f>
        <v>22.960409545041344</v>
      </c>
      <c r="U16" s="106"/>
      <c r="V16" s="107"/>
      <c r="W16" s="105">
        <v>24.327609892725295</v>
      </c>
      <c r="X16" s="106"/>
      <c r="Y16" s="107"/>
      <c r="Z16" s="108">
        <v>24.9</v>
      </c>
      <c r="AA16" s="108"/>
      <c r="AB16" s="108"/>
    </row>
    <row r="17" spans="1:28" s="4" customFormat="1" ht="20.25" customHeight="1">
      <c r="A17" s="75">
        <f>SUM(A15:F16)</f>
        <v>129278527</v>
      </c>
      <c r="B17" s="76"/>
      <c r="C17" s="76"/>
      <c r="D17" s="76"/>
      <c r="E17" s="76"/>
      <c r="F17" s="77"/>
      <c r="G17" s="75">
        <f>SUM(G15:L16)</f>
        <v>3192669243</v>
      </c>
      <c r="H17" s="76"/>
      <c r="I17" s="76"/>
      <c r="J17" s="76"/>
      <c r="K17" s="76"/>
      <c r="L17" s="77"/>
      <c r="M17" s="7">
        <v>0</v>
      </c>
      <c r="N17" s="99">
        <f>SUM('20'!V17:AB17)-SUM('20'!H17:N17)</f>
        <v>516151784</v>
      </c>
      <c r="O17" s="99"/>
      <c r="P17" s="99"/>
      <c r="Q17" s="99"/>
      <c r="R17" s="99"/>
      <c r="S17" s="99"/>
      <c r="T17" s="105">
        <f>SUM('20'!V17:AB17)/SUM('20'!O17:U17)*100</f>
        <v>94.27557327789592</v>
      </c>
      <c r="U17" s="106"/>
      <c r="V17" s="107"/>
      <c r="W17" s="109">
        <v>94.51694884361764</v>
      </c>
      <c r="X17" s="110"/>
      <c r="Y17" s="111"/>
      <c r="Z17" s="112">
        <v>95.1</v>
      </c>
      <c r="AA17" s="112"/>
      <c r="AB17" s="112"/>
    </row>
    <row r="18" spans="1:28" ht="20.25" customHeight="1">
      <c r="A18" s="72">
        <v>0</v>
      </c>
      <c r="B18" s="73"/>
      <c r="C18" s="73"/>
      <c r="D18" s="73"/>
      <c r="E18" s="73"/>
      <c r="F18" s="74"/>
      <c r="G18" s="72">
        <v>806241233</v>
      </c>
      <c r="H18" s="73"/>
      <c r="I18" s="73"/>
      <c r="J18" s="73"/>
      <c r="K18" s="73"/>
      <c r="L18" s="74"/>
      <c r="M18" s="6">
        <v>0</v>
      </c>
      <c r="N18" s="99">
        <f>SUM('20'!V18:AB18)-SUM('20'!H18:N18)</f>
        <v>178291913</v>
      </c>
      <c r="O18" s="99"/>
      <c r="P18" s="99"/>
      <c r="Q18" s="99"/>
      <c r="R18" s="99"/>
      <c r="S18" s="99"/>
      <c r="T18" s="105">
        <f>SUM('20'!V18:AB18)/SUM('20'!O18:U18)*100</f>
        <v>98.31356863668785</v>
      </c>
      <c r="U18" s="106"/>
      <c r="V18" s="107"/>
      <c r="W18" s="105">
        <v>97.90453629579386</v>
      </c>
      <c r="X18" s="106"/>
      <c r="Y18" s="107"/>
      <c r="Z18" s="108">
        <v>99.6</v>
      </c>
      <c r="AA18" s="108"/>
      <c r="AB18" s="108"/>
    </row>
    <row r="19" spans="1:28" ht="20.25" customHeight="1">
      <c r="A19" s="72">
        <v>121445076</v>
      </c>
      <c r="B19" s="73"/>
      <c r="C19" s="73"/>
      <c r="D19" s="73"/>
      <c r="E19" s="73"/>
      <c r="F19" s="74"/>
      <c r="G19" s="72">
        <v>2339954399</v>
      </c>
      <c r="H19" s="73"/>
      <c r="I19" s="73"/>
      <c r="J19" s="73"/>
      <c r="K19" s="73"/>
      <c r="L19" s="74"/>
      <c r="M19" s="6">
        <v>0</v>
      </c>
      <c r="N19" s="99">
        <f>SUM('20'!V19:AB19)-SUM('20'!H19:N19)</f>
        <v>-111073177</v>
      </c>
      <c r="O19" s="99"/>
      <c r="P19" s="99"/>
      <c r="Q19" s="99"/>
      <c r="R19" s="99"/>
      <c r="S19" s="99"/>
      <c r="T19" s="105">
        <f>SUM('20'!V19:AB19)/SUM('20'!O19:U19)*100</f>
        <v>22.94464480535044</v>
      </c>
      <c r="U19" s="106"/>
      <c r="V19" s="107"/>
      <c r="W19" s="105">
        <v>24.330082648441035</v>
      </c>
      <c r="X19" s="106"/>
      <c r="Y19" s="107"/>
      <c r="Z19" s="108">
        <v>26.5</v>
      </c>
      <c r="AA19" s="108"/>
      <c r="AB19" s="108"/>
    </row>
    <row r="20" spans="1:28" s="4" customFormat="1" ht="20.25" customHeight="1">
      <c r="A20" s="75">
        <f>SUM(A18:F19)</f>
        <v>121445076</v>
      </c>
      <c r="B20" s="76"/>
      <c r="C20" s="76"/>
      <c r="D20" s="76"/>
      <c r="E20" s="76"/>
      <c r="F20" s="77"/>
      <c r="G20" s="75">
        <f>SUM(G18:L19)</f>
        <v>3146195632</v>
      </c>
      <c r="H20" s="76"/>
      <c r="I20" s="76"/>
      <c r="J20" s="76"/>
      <c r="K20" s="76"/>
      <c r="L20" s="77"/>
      <c r="M20" s="7">
        <f>SUM(M18:M19)</f>
        <v>0</v>
      </c>
      <c r="N20" s="99">
        <f>SUM('20'!V20:AB20)-SUM('20'!H20:N20)</f>
        <v>67218736</v>
      </c>
      <c r="O20" s="99"/>
      <c r="P20" s="99"/>
      <c r="Q20" s="99"/>
      <c r="R20" s="99"/>
      <c r="S20" s="99"/>
      <c r="T20" s="105">
        <f>SUM('20'!V20:AB20)/SUM('20'!O20:U20)*100</f>
        <v>93.59309495061083</v>
      </c>
      <c r="U20" s="106"/>
      <c r="V20" s="107"/>
      <c r="W20" s="109">
        <v>93.95922492521262</v>
      </c>
      <c r="X20" s="110"/>
      <c r="Y20" s="111"/>
      <c r="Z20" s="112">
        <v>99</v>
      </c>
      <c r="AA20" s="112"/>
      <c r="AB20" s="112"/>
    </row>
    <row r="21" spans="1:28" ht="20.25" customHeight="1">
      <c r="A21" s="72">
        <v>74509</v>
      </c>
      <c r="B21" s="73"/>
      <c r="C21" s="73"/>
      <c r="D21" s="73"/>
      <c r="E21" s="73"/>
      <c r="F21" s="74"/>
      <c r="G21" s="72">
        <v>19771444</v>
      </c>
      <c r="H21" s="73"/>
      <c r="I21" s="73"/>
      <c r="J21" s="73"/>
      <c r="K21" s="73"/>
      <c r="L21" s="74"/>
      <c r="M21" s="6">
        <v>0</v>
      </c>
      <c r="N21" s="99">
        <f>SUM('20'!V21:AB21)-SUM('20'!H21:N21)</f>
        <v>83022847</v>
      </c>
      <c r="O21" s="99"/>
      <c r="P21" s="99"/>
      <c r="Q21" s="99"/>
      <c r="R21" s="99"/>
      <c r="S21" s="99"/>
      <c r="T21" s="105">
        <f>SUM('20'!V21:AB21)/SUM('20'!O21:U21)*100</f>
        <v>99.49422485787495</v>
      </c>
      <c r="U21" s="106"/>
      <c r="V21" s="107"/>
      <c r="W21" s="105">
        <v>99.54894477682315</v>
      </c>
      <c r="X21" s="106"/>
      <c r="Y21" s="107"/>
      <c r="Z21" s="108">
        <v>97.8</v>
      </c>
      <c r="AA21" s="108"/>
      <c r="AB21" s="108"/>
    </row>
    <row r="22" spans="1:28" ht="20.25" customHeight="1">
      <c r="A22" s="72">
        <v>7758942</v>
      </c>
      <c r="B22" s="73"/>
      <c r="C22" s="73"/>
      <c r="D22" s="73"/>
      <c r="E22" s="73"/>
      <c r="F22" s="74"/>
      <c r="G22" s="72">
        <v>26702167</v>
      </c>
      <c r="H22" s="73"/>
      <c r="I22" s="73"/>
      <c r="J22" s="73"/>
      <c r="K22" s="73"/>
      <c r="L22" s="74"/>
      <c r="M22" s="6">
        <v>0</v>
      </c>
      <c r="N22" s="99">
        <f>SUM('20'!V22:AB22)-SUM('20'!H22:N22)</f>
        <v>1924239</v>
      </c>
      <c r="O22" s="99"/>
      <c r="P22" s="99"/>
      <c r="Q22" s="99"/>
      <c r="R22" s="99"/>
      <c r="S22" s="99"/>
      <c r="T22" s="105">
        <f>SUM('20'!V22:AB22)/SUM('20'!O22:U22)*100</f>
        <v>24.069968572236135</v>
      </c>
      <c r="U22" s="106"/>
      <c r="V22" s="107"/>
      <c r="W22" s="105">
        <v>24.164400262421974</v>
      </c>
      <c r="X22" s="106"/>
      <c r="Y22" s="107"/>
      <c r="Z22" s="108">
        <v>24.9</v>
      </c>
      <c r="AA22" s="108"/>
      <c r="AB22" s="108"/>
    </row>
    <row r="23" spans="1:28" s="4" customFormat="1" ht="20.25" customHeight="1">
      <c r="A23" s="75">
        <f>SUM(A21:F22)</f>
        <v>7833451</v>
      </c>
      <c r="B23" s="76"/>
      <c r="C23" s="76"/>
      <c r="D23" s="76"/>
      <c r="E23" s="76"/>
      <c r="F23" s="77"/>
      <c r="G23" s="75">
        <f>SUM(G21:L22)</f>
        <v>46473611</v>
      </c>
      <c r="H23" s="76"/>
      <c r="I23" s="76"/>
      <c r="J23" s="76"/>
      <c r="K23" s="76"/>
      <c r="L23" s="77"/>
      <c r="M23" s="7">
        <f>SUM(M21:M22)</f>
        <v>0</v>
      </c>
      <c r="N23" s="99">
        <f>SUM('20'!V23:AB23)-SUM('20'!H23:N23)</f>
        <v>84947086</v>
      </c>
      <c r="O23" s="99"/>
      <c r="P23" s="99"/>
      <c r="Q23" s="99"/>
      <c r="R23" s="99"/>
      <c r="S23" s="99"/>
      <c r="T23" s="105">
        <f>SUM('20'!V23:AB23)/SUM('20'!O23:U23)*100</f>
        <v>98.63180688423884</v>
      </c>
      <c r="U23" s="106"/>
      <c r="V23" s="107"/>
      <c r="W23" s="109">
        <v>98.53989536942977</v>
      </c>
      <c r="X23" s="110"/>
      <c r="Y23" s="111"/>
      <c r="Z23" s="112">
        <v>94.4</v>
      </c>
      <c r="AA23" s="112"/>
      <c r="AB23" s="112"/>
    </row>
    <row r="24" spans="1:28" ht="20.25" customHeight="1">
      <c r="A24" s="72">
        <v>0</v>
      </c>
      <c r="B24" s="73"/>
      <c r="C24" s="73"/>
      <c r="D24" s="73"/>
      <c r="E24" s="73"/>
      <c r="F24" s="74"/>
      <c r="G24" s="72">
        <v>0</v>
      </c>
      <c r="H24" s="73"/>
      <c r="I24" s="73"/>
      <c r="J24" s="73"/>
      <c r="K24" s="73"/>
      <c r="L24" s="74"/>
      <c r="M24" s="6">
        <v>0</v>
      </c>
      <c r="N24" s="99">
        <f>SUM('20'!V24:AB24)-SUM('20'!H24:N24)</f>
        <v>249355273</v>
      </c>
      <c r="O24" s="99"/>
      <c r="P24" s="99"/>
      <c r="Q24" s="99"/>
      <c r="R24" s="99"/>
      <c r="S24" s="99"/>
      <c r="T24" s="105">
        <f>SUM('20'!V24:AB24)/SUM('20'!O24:U24)*100</f>
        <v>100</v>
      </c>
      <c r="U24" s="106"/>
      <c r="V24" s="107"/>
      <c r="W24" s="105">
        <v>100</v>
      </c>
      <c r="X24" s="106"/>
      <c r="Y24" s="107"/>
      <c r="Z24" s="108">
        <v>100</v>
      </c>
      <c r="AA24" s="108"/>
      <c r="AB24" s="108"/>
    </row>
    <row r="25" spans="1:28" ht="20.25" customHeight="1">
      <c r="A25" s="72">
        <v>0</v>
      </c>
      <c r="B25" s="73"/>
      <c r="C25" s="73"/>
      <c r="D25" s="73"/>
      <c r="E25" s="73"/>
      <c r="F25" s="74"/>
      <c r="G25" s="72">
        <v>0</v>
      </c>
      <c r="H25" s="73"/>
      <c r="I25" s="73"/>
      <c r="J25" s="73"/>
      <c r="K25" s="73"/>
      <c r="L25" s="74"/>
      <c r="M25" s="6">
        <v>0</v>
      </c>
      <c r="N25" s="99">
        <f>SUM('20'!V25:AB25)-SUM('20'!H25:N25)</f>
        <v>0</v>
      </c>
      <c r="O25" s="99"/>
      <c r="P25" s="99"/>
      <c r="Q25" s="99"/>
      <c r="R25" s="99"/>
      <c r="S25" s="99"/>
      <c r="T25" s="105" t="s">
        <v>56</v>
      </c>
      <c r="U25" s="106"/>
      <c r="V25" s="107"/>
      <c r="W25" s="105" t="s">
        <v>56</v>
      </c>
      <c r="X25" s="106"/>
      <c r="Y25" s="107"/>
      <c r="Z25" s="108" t="s">
        <v>47</v>
      </c>
      <c r="AA25" s="108"/>
      <c r="AB25" s="108"/>
    </row>
    <row r="26" spans="1:28" s="4" customFormat="1" ht="20.25" customHeight="1">
      <c r="A26" s="75">
        <f>SUM(A24:F25)</f>
        <v>0</v>
      </c>
      <c r="B26" s="76"/>
      <c r="C26" s="76"/>
      <c r="D26" s="76"/>
      <c r="E26" s="76"/>
      <c r="F26" s="77"/>
      <c r="G26" s="75">
        <f>SUM(G24:L25)</f>
        <v>0</v>
      </c>
      <c r="H26" s="76"/>
      <c r="I26" s="76"/>
      <c r="J26" s="76"/>
      <c r="K26" s="76"/>
      <c r="L26" s="77"/>
      <c r="M26" s="7">
        <f>SUM(M24:M25)</f>
        <v>0</v>
      </c>
      <c r="N26" s="99">
        <f>SUM('20'!V26:AB26)-SUM('20'!H26:N26)</f>
        <v>249355273</v>
      </c>
      <c r="O26" s="99"/>
      <c r="P26" s="99"/>
      <c r="Q26" s="99"/>
      <c r="R26" s="99"/>
      <c r="S26" s="99"/>
      <c r="T26" s="105">
        <f>SUM('20'!V26:AB26)/SUM('20'!O26:U26)*100</f>
        <v>100</v>
      </c>
      <c r="U26" s="106"/>
      <c r="V26" s="107"/>
      <c r="W26" s="109">
        <v>100</v>
      </c>
      <c r="X26" s="110"/>
      <c r="Y26" s="111"/>
      <c r="Z26" s="112">
        <v>100</v>
      </c>
      <c r="AA26" s="112"/>
      <c r="AB26" s="112"/>
    </row>
    <row r="27" spans="1:28" ht="20.25" customHeight="1">
      <c r="A27" s="72">
        <v>0</v>
      </c>
      <c r="B27" s="73"/>
      <c r="C27" s="73"/>
      <c r="D27" s="73"/>
      <c r="E27" s="73"/>
      <c r="F27" s="74"/>
      <c r="G27" s="72">
        <v>0</v>
      </c>
      <c r="H27" s="73"/>
      <c r="I27" s="73"/>
      <c r="J27" s="73"/>
      <c r="K27" s="73"/>
      <c r="L27" s="74"/>
      <c r="M27" s="6">
        <v>0</v>
      </c>
      <c r="N27" s="99">
        <f>SUM('20'!V27:AB27)-SUM('20'!H27:N27)</f>
        <v>179621567</v>
      </c>
      <c r="O27" s="99"/>
      <c r="P27" s="99"/>
      <c r="Q27" s="99"/>
      <c r="R27" s="99"/>
      <c r="S27" s="99"/>
      <c r="T27" s="105">
        <f>SUM('20'!V27:AB27)/SUM('20'!O27:U27)*100</f>
        <v>100</v>
      </c>
      <c r="U27" s="106"/>
      <c r="V27" s="107"/>
      <c r="W27" s="105">
        <v>100</v>
      </c>
      <c r="X27" s="106"/>
      <c r="Y27" s="107"/>
      <c r="Z27" s="108">
        <v>100</v>
      </c>
      <c r="AA27" s="108"/>
      <c r="AB27" s="108"/>
    </row>
    <row r="28" spans="1:28" ht="20.25" customHeight="1">
      <c r="A28" s="72">
        <v>0</v>
      </c>
      <c r="B28" s="73"/>
      <c r="C28" s="73"/>
      <c r="D28" s="73"/>
      <c r="E28" s="73"/>
      <c r="F28" s="74"/>
      <c r="G28" s="72">
        <v>0</v>
      </c>
      <c r="H28" s="73"/>
      <c r="I28" s="73"/>
      <c r="J28" s="73"/>
      <c r="K28" s="73"/>
      <c r="L28" s="74"/>
      <c r="M28" s="6">
        <v>0</v>
      </c>
      <c r="N28" s="99">
        <f>SUM('20'!V28:AB28)-SUM('20'!H28:N28)</f>
        <v>0</v>
      </c>
      <c r="O28" s="99"/>
      <c r="P28" s="99"/>
      <c r="Q28" s="99"/>
      <c r="R28" s="99"/>
      <c r="S28" s="99"/>
      <c r="T28" s="105" t="s">
        <v>56</v>
      </c>
      <c r="U28" s="106"/>
      <c r="V28" s="107"/>
      <c r="W28" s="105" t="s">
        <v>56</v>
      </c>
      <c r="X28" s="106"/>
      <c r="Y28" s="107"/>
      <c r="Z28" s="108" t="s">
        <v>47</v>
      </c>
      <c r="AA28" s="108"/>
      <c r="AB28" s="108"/>
    </row>
    <row r="29" spans="1:28" s="4" customFormat="1" ht="20.25" customHeight="1">
      <c r="A29" s="75">
        <f>SUM(A27:F28)</f>
        <v>0</v>
      </c>
      <c r="B29" s="76"/>
      <c r="C29" s="76"/>
      <c r="D29" s="76"/>
      <c r="E29" s="76"/>
      <c r="F29" s="77"/>
      <c r="G29" s="75">
        <f>SUM(G27:L28)</f>
        <v>0</v>
      </c>
      <c r="H29" s="76"/>
      <c r="I29" s="76"/>
      <c r="J29" s="76"/>
      <c r="K29" s="76"/>
      <c r="L29" s="77"/>
      <c r="M29" s="7">
        <f>SUM(M27:M28)</f>
        <v>0</v>
      </c>
      <c r="N29" s="99">
        <f>SUM('20'!V29:AB29)-SUM('20'!H29:N29)</f>
        <v>179621567</v>
      </c>
      <c r="O29" s="99"/>
      <c r="P29" s="99"/>
      <c r="Q29" s="99"/>
      <c r="R29" s="99"/>
      <c r="S29" s="99"/>
      <c r="T29" s="105">
        <f>SUM('20'!V29:AB29)/SUM('20'!O29:U29)*100</f>
        <v>100</v>
      </c>
      <c r="U29" s="106"/>
      <c r="V29" s="107"/>
      <c r="W29" s="109">
        <v>100</v>
      </c>
      <c r="X29" s="110"/>
      <c r="Y29" s="111"/>
      <c r="Z29" s="112">
        <v>100</v>
      </c>
      <c r="AA29" s="112"/>
      <c r="AB29" s="112"/>
    </row>
    <row r="30" spans="1:28" ht="20.25" customHeight="1">
      <c r="A30" s="72">
        <v>0</v>
      </c>
      <c r="B30" s="73"/>
      <c r="C30" s="73"/>
      <c r="D30" s="73"/>
      <c r="E30" s="73"/>
      <c r="F30" s="74"/>
      <c r="G30" s="72">
        <v>0</v>
      </c>
      <c r="H30" s="73"/>
      <c r="I30" s="73"/>
      <c r="J30" s="73"/>
      <c r="K30" s="73"/>
      <c r="L30" s="74"/>
      <c r="M30" s="6">
        <v>0</v>
      </c>
      <c r="N30" s="99">
        <f>SUM('20'!V30:AB30)-SUM('20'!H30:N30)</f>
        <v>-64990878</v>
      </c>
      <c r="O30" s="99"/>
      <c r="P30" s="99"/>
      <c r="Q30" s="99"/>
      <c r="R30" s="99"/>
      <c r="S30" s="99"/>
      <c r="T30" s="105">
        <f>SUM('20'!V30:AB30)/SUM('20'!O30:U30)*100</f>
        <v>100</v>
      </c>
      <c r="U30" s="106"/>
      <c r="V30" s="107"/>
      <c r="W30" s="105">
        <v>100</v>
      </c>
      <c r="X30" s="106"/>
      <c r="Y30" s="107"/>
      <c r="Z30" s="108">
        <v>100</v>
      </c>
      <c r="AA30" s="108"/>
      <c r="AB30" s="108"/>
    </row>
    <row r="31" spans="1:28" ht="20.25" customHeight="1">
      <c r="A31" s="72">
        <v>0</v>
      </c>
      <c r="B31" s="73"/>
      <c r="C31" s="73"/>
      <c r="D31" s="73"/>
      <c r="E31" s="73"/>
      <c r="F31" s="74"/>
      <c r="G31" s="72">
        <v>0</v>
      </c>
      <c r="H31" s="73"/>
      <c r="I31" s="73"/>
      <c r="J31" s="73"/>
      <c r="K31" s="73"/>
      <c r="L31" s="74"/>
      <c r="M31" s="6">
        <v>0</v>
      </c>
      <c r="N31" s="99">
        <f>SUM('20'!V31:AB31)-SUM('20'!H31:N31)</f>
        <v>0</v>
      </c>
      <c r="O31" s="99"/>
      <c r="P31" s="99"/>
      <c r="Q31" s="99"/>
      <c r="R31" s="99"/>
      <c r="S31" s="99"/>
      <c r="T31" s="105" t="s">
        <v>56</v>
      </c>
      <c r="U31" s="106"/>
      <c r="V31" s="107"/>
      <c r="W31" s="105" t="s">
        <v>56</v>
      </c>
      <c r="X31" s="106"/>
      <c r="Y31" s="107"/>
      <c r="Z31" s="108" t="s">
        <v>47</v>
      </c>
      <c r="AA31" s="108"/>
      <c r="AB31" s="108"/>
    </row>
    <row r="32" spans="1:28" s="4" customFormat="1" ht="20.25" customHeight="1">
      <c r="A32" s="75">
        <f>SUM(A30:F31)</f>
        <v>0</v>
      </c>
      <c r="B32" s="76"/>
      <c r="C32" s="76"/>
      <c r="D32" s="76"/>
      <c r="E32" s="76"/>
      <c r="F32" s="77"/>
      <c r="G32" s="75">
        <f>SUM(G30:L31)</f>
        <v>0</v>
      </c>
      <c r="H32" s="76"/>
      <c r="I32" s="76"/>
      <c r="J32" s="76"/>
      <c r="K32" s="76"/>
      <c r="L32" s="77"/>
      <c r="M32" s="7">
        <f>SUM(M30:M31)</f>
        <v>0</v>
      </c>
      <c r="N32" s="99">
        <f>SUM('20'!V32:AB32)-SUM('20'!H32:N32)</f>
        <v>-64990878</v>
      </c>
      <c r="O32" s="99"/>
      <c r="P32" s="99"/>
      <c r="Q32" s="99"/>
      <c r="R32" s="99"/>
      <c r="S32" s="99"/>
      <c r="T32" s="105">
        <f>SUM('20'!V32:AB32)/SUM('20'!O32:U32)*100</f>
        <v>100</v>
      </c>
      <c r="U32" s="106"/>
      <c r="V32" s="107"/>
      <c r="W32" s="109">
        <v>100</v>
      </c>
      <c r="X32" s="110"/>
      <c r="Y32" s="111"/>
      <c r="Z32" s="112">
        <v>100</v>
      </c>
      <c r="AA32" s="112"/>
      <c r="AB32" s="112"/>
    </row>
    <row r="33" spans="1:28" ht="20.25" customHeight="1">
      <c r="A33" s="72">
        <f>SUM(A36+A39)</f>
        <v>0</v>
      </c>
      <c r="B33" s="73"/>
      <c r="C33" s="73"/>
      <c r="D33" s="73"/>
      <c r="E33" s="73"/>
      <c r="F33" s="74"/>
      <c r="G33" s="72">
        <f>G36+G39</f>
        <v>67502842</v>
      </c>
      <c r="H33" s="73"/>
      <c r="I33" s="73"/>
      <c r="J33" s="73"/>
      <c r="K33" s="73"/>
      <c r="L33" s="74"/>
      <c r="M33" s="6">
        <f>M36+M39</f>
        <v>0</v>
      </c>
      <c r="N33" s="99">
        <f>SUM('20'!V33:AB33)-SUM('20'!H33:N33)</f>
        <v>301246458</v>
      </c>
      <c r="O33" s="99"/>
      <c r="P33" s="99"/>
      <c r="Q33" s="99"/>
      <c r="R33" s="99"/>
      <c r="S33" s="99"/>
      <c r="T33" s="105">
        <f>SUM('20'!V33:AB33)/SUM('20'!O33:U33)*100</f>
        <v>99.44573255974652</v>
      </c>
      <c r="U33" s="106"/>
      <c r="V33" s="107"/>
      <c r="W33" s="105">
        <v>99.594834543852</v>
      </c>
      <c r="X33" s="106"/>
      <c r="Y33" s="107"/>
      <c r="Z33" s="108">
        <v>99.7</v>
      </c>
      <c r="AA33" s="108"/>
      <c r="AB33" s="108"/>
    </row>
    <row r="34" spans="1:28" ht="20.25" customHeight="1">
      <c r="A34" s="72">
        <f>SUM(A37+A40)</f>
        <v>32078581</v>
      </c>
      <c r="B34" s="73"/>
      <c r="C34" s="73"/>
      <c r="D34" s="73"/>
      <c r="E34" s="73"/>
      <c r="F34" s="74"/>
      <c r="G34" s="72">
        <f>G37+G40</f>
        <v>117332020</v>
      </c>
      <c r="H34" s="73"/>
      <c r="I34" s="73"/>
      <c r="J34" s="73"/>
      <c r="K34" s="73"/>
      <c r="L34" s="74"/>
      <c r="M34" s="6">
        <f>M37+M40</f>
        <v>0</v>
      </c>
      <c r="N34" s="99">
        <f>SUM('20'!V34:AB34)-SUM('20'!H34:N34)</f>
        <v>6989316</v>
      </c>
      <c r="O34" s="99"/>
      <c r="P34" s="99"/>
      <c r="Q34" s="99"/>
      <c r="R34" s="99"/>
      <c r="S34" s="99"/>
      <c r="T34" s="105">
        <f>SUM('20'!V34:AB34)/SUM('20'!O34:U34)*100</f>
        <v>26.543430693730325</v>
      </c>
      <c r="U34" s="106"/>
      <c r="V34" s="107"/>
      <c r="W34" s="105">
        <v>30.319985307752656</v>
      </c>
      <c r="X34" s="106"/>
      <c r="Y34" s="107"/>
      <c r="Z34" s="108">
        <v>23</v>
      </c>
      <c r="AA34" s="108"/>
      <c r="AB34" s="108"/>
    </row>
    <row r="35" spans="1:28" s="4" customFormat="1" ht="20.25" customHeight="1">
      <c r="A35" s="75">
        <f>SUM(A33:F34)</f>
        <v>32078581</v>
      </c>
      <c r="B35" s="76"/>
      <c r="C35" s="76"/>
      <c r="D35" s="76"/>
      <c r="E35" s="76"/>
      <c r="F35" s="77"/>
      <c r="G35" s="75">
        <f>SUM(G33:L34)</f>
        <v>184834862</v>
      </c>
      <c r="H35" s="76"/>
      <c r="I35" s="76"/>
      <c r="J35" s="76"/>
      <c r="K35" s="76"/>
      <c r="L35" s="77"/>
      <c r="M35" s="7">
        <f>SUM(M33:M34)</f>
        <v>0</v>
      </c>
      <c r="N35" s="99">
        <f>SUM('20'!V35:AB35)-SUM('20'!H35:N35)</f>
        <v>308235774</v>
      </c>
      <c r="O35" s="99"/>
      <c r="P35" s="99"/>
      <c r="Q35" s="99"/>
      <c r="R35" s="99"/>
      <c r="S35" s="99"/>
      <c r="T35" s="105">
        <f>SUM('20'!V35:AB35)/SUM('20'!O35:U35)*100</f>
        <v>98.24817615101755</v>
      </c>
      <c r="U35" s="106"/>
      <c r="V35" s="107"/>
      <c r="W35" s="109">
        <v>98.45802206958932</v>
      </c>
      <c r="X35" s="110"/>
      <c r="Y35" s="111"/>
      <c r="Z35" s="112">
        <v>99</v>
      </c>
      <c r="AA35" s="112"/>
      <c r="AB35" s="112"/>
    </row>
    <row r="36" spans="1:28" ht="20.25" customHeight="1">
      <c r="A36" s="72">
        <v>0</v>
      </c>
      <c r="B36" s="73"/>
      <c r="C36" s="73"/>
      <c r="D36" s="73"/>
      <c r="E36" s="73"/>
      <c r="F36" s="74"/>
      <c r="G36" s="72">
        <v>13746183</v>
      </c>
      <c r="H36" s="73"/>
      <c r="I36" s="73"/>
      <c r="J36" s="73"/>
      <c r="K36" s="73"/>
      <c r="L36" s="74"/>
      <c r="M36" s="6">
        <v>0</v>
      </c>
      <c r="N36" s="99">
        <f>SUM('20'!V36:AB36)-SUM('20'!H36:N36)</f>
        <v>95465517</v>
      </c>
      <c r="O36" s="99"/>
      <c r="P36" s="99"/>
      <c r="Q36" s="99"/>
      <c r="R36" s="99"/>
      <c r="S36" s="99"/>
      <c r="T36" s="105">
        <f>SUM('20'!V36:AB36)/SUM('20'!O36:U36)*100</f>
        <v>98.84506403356646</v>
      </c>
      <c r="U36" s="106"/>
      <c r="V36" s="107"/>
      <c r="W36" s="105">
        <v>98.23794923858311</v>
      </c>
      <c r="X36" s="106"/>
      <c r="Y36" s="107"/>
      <c r="Z36" s="108">
        <v>99.8</v>
      </c>
      <c r="AA36" s="108"/>
      <c r="AB36" s="108"/>
    </row>
    <row r="37" spans="1:28" ht="20.25" customHeight="1">
      <c r="A37" s="72">
        <v>8844642</v>
      </c>
      <c r="B37" s="73"/>
      <c r="C37" s="73"/>
      <c r="D37" s="73"/>
      <c r="E37" s="73"/>
      <c r="F37" s="74"/>
      <c r="G37" s="72">
        <v>67752578</v>
      </c>
      <c r="H37" s="73"/>
      <c r="I37" s="73"/>
      <c r="J37" s="73"/>
      <c r="K37" s="73"/>
      <c r="L37" s="74"/>
      <c r="M37" s="6">
        <v>0</v>
      </c>
      <c r="N37" s="99">
        <f>SUM('20'!V37:AB37)-SUM('20'!H37:N37)</f>
        <v>5339863</v>
      </c>
      <c r="O37" s="99"/>
      <c r="P37" s="99"/>
      <c r="Q37" s="99"/>
      <c r="R37" s="99"/>
      <c r="S37" s="99"/>
      <c r="T37" s="105">
        <f>SUM('20'!V37:AB37)/SUM('20'!O37:U37)*100</f>
        <v>24.85833639167407</v>
      </c>
      <c r="U37" s="106"/>
      <c r="V37" s="107"/>
      <c r="W37" s="105">
        <v>21.389120664854293</v>
      </c>
      <c r="X37" s="106"/>
      <c r="Y37" s="107"/>
      <c r="Z37" s="108">
        <v>25.5</v>
      </c>
      <c r="AA37" s="108"/>
      <c r="AB37" s="108"/>
    </row>
    <row r="38" spans="1:28" s="4" customFormat="1" ht="20.25" customHeight="1">
      <c r="A38" s="75">
        <f>SUM(A36:F37)</f>
        <v>8844642</v>
      </c>
      <c r="B38" s="76"/>
      <c r="C38" s="76"/>
      <c r="D38" s="76"/>
      <c r="E38" s="76"/>
      <c r="F38" s="77"/>
      <c r="G38" s="75">
        <f>SUM(G36:L37)</f>
        <v>81498761</v>
      </c>
      <c r="H38" s="76"/>
      <c r="I38" s="76"/>
      <c r="J38" s="76"/>
      <c r="K38" s="76"/>
      <c r="L38" s="77"/>
      <c r="M38" s="7">
        <f>SUM(M36:M37)</f>
        <v>0</v>
      </c>
      <c r="N38" s="99">
        <f>SUM('20'!V38:AB38)-SUM('20'!H38:N38)</f>
        <v>100805380</v>
      </c>
      <c r="O38" s="99"/>
      <c r="P38" s="99"/>
      <c r="Q38" s="99"/>
      <c r="R38" s="99"/>
      <c r="S38" s="99"/>
      <c r="T38" s="105">
        <f>SUM('20'!V38:AB38)/SUM('20'!O38:U38)*100</f>
        <v>93.00828169413677</v>
      </c>
      <c r="U38" s="106"/>
      <c r="V38" s="107"/>
      <c r="W38" s="109">
        <v>92.78876031453936</v>
      </c>
      <c r="X38" s="110"/>
      <c r="Y38" s="111"/>
      <c r="Z38" s="112">
        <v>99.4</v>
      </c>
      <c r="AA38" s="112"/>
      <c r="AB38" s="112"/>
    </row>
    <row r="39" spans="1:28" ht="20.25" customHeight="1">
      <c r="A39" s="72">
        <v>0</v>
      </c>
      <c r="B39" s="73"/>
      <c r="C39" s="73"/>
      <c r="D39" s="73"/>
      <c r="E39" s="73"/>
      <c r="F39" s="74"/>
      <c r="G39" s="72">
        <v>53756659</v>
      </c>
      <c r="H39" s="73"/>
      <c r="I39" s="73"/>
      <c r="J39" s="73"/>
      <c r="K39" s="73"/>
      <c r="L39" s="74"/>
      <c r="M39" s="6">
        <v>0</v>
      </c>
      <c r="N39" s="99">
        <f>SUM('20'!V39:AB39)-SUM('20'!H39:N39)</f>
        <v>205780941</v>
      </c>
      <c r="O39" s="99"/>
      <c r="P39" s="99"/>
      <c r="Q39" s="99"/>
      <c r="R39" s="99"/>
      <c r="S39" s="99"/>
      <c r="T39" s="105">
        <f>SUM('20'!V39:AB39)/SUM('20'!O39:U39)*100</f>
        <v>99.51079332885934</v>
      </c>
      <c r="U39" s="106"/>
      <c r="V39" s="107"/>
      <c r="W39" s="105">
        <v>99.74580039086999</v>
      </c>
      <c r="X39" s="106"/>
      <c r="Y39" s="107"/>
      <c r="Z39" s="108">
        <v>98.3</v>
      </c>
      <c r="AA39" s="108"/>
      <c r="AB39" s="108"/>
    </row>
    <row r="40" spans="1:28" ht="20.25" customHeight="1">
      <c r="A40" s="72">
        <v>23233939</v>
      </c>
      <c r="B40" s="73"/>
      <c r="C40" s="73"/>
      <c r="D40" s="73"/>
      <c r="E40" s="73"/>
      <c r="F40" s="74"/>
      <c r="G40" s="72">
        <v>49579442</v>
      </c>
      <c r="H40" s="73"/>
      <c r="I40" s="73"/>
      <c r="J40" s="73"/>
      <c r="K40" s="73"/>
      <c r="L40" s="74"/>
      <c r="M40" s="6">
        <v>0</v>
      </c>
      <c r="N40" s="99">
        <f>SUM('20'!V40:AB40)-SUM('20'!H40:N40)</f>
        <v>1649453</v>
      </c>
      <c r="O40" s="99"/>
      <c r="P40" s="99"/>
      <c r="Q40" s="99"/>
      <c r="R40" s="99"/>
      <c r="S40" s="99"/>
      <c r="T40" s="105">
        <f>SUM('20'!V40:AB40)/SUM('20'!O40:U40)*100</f>
        <v>28.23640132109852</v>
      </c>
      <c r="U40" s="106"/>
      <c r="V40" s="107"/>
      <c r="W40" s="105">
        <v>37.86645463333348</v>
      </c>
      <c r="X40" s="106"/>
      <c r="Y40" s="107"/>
      <c r="Z40" s="108">
        <v>20.5</v>
      </c>
      <c r="AA40" s="108"/>
      <c r="AB40" s="108"/>
    </row>
    <row r="41" spans="1:28" s="4" customFormat="1" ht="20.25" customHeight="1">
      <c r="A41" s="75">
        <f>SUM(A39:F40)</f>
        <v>23233939</v>
      </c>
      <c r="B41" s="76"/>
      <c r="C41" s="76"/>
      <c r="D41" s="76"/>
      <c r="E41" s="76"/>
      <c r="F41" s="77"/>
      <c r="G41" s="75">
        <f>SUM(G39:L40)</f>
        <v>103336101</v>
      </c>
      <c r="H41" s="76"/>
      <c r="I41" s="76"/>
      <c r="J41" s="76"/>
      <c r="K41" s="76"/>
      <c r="L41" s="77"/>
      <c r="M41" s="7">
        <f>SUM(M39:M40)</f>
        <v>0</v>
      </c>
      <c r="N41" s="99">
        <f>SUM('20'!V41:AB41)-SUM('20'!H41:N41)</f>
        <v>207430394</v>
      </c>
      <c r="O41" s="99"/>
      <c r="P41" s="99"/>
      <c r="Q41" s="99"/>
      <c r="R41" s="99"/>
      <c r="S41" s="99"/>
      <c r="T41" s="105">
        <f>SUM('20'!V41:AB41)/SUM('20'!O41:U41)*100</f>
        <v>98.85870121689122</v>
      </c>
      <c r="U41" s="106"/>
      <c r="V41" s="107"/>
      <c r="W41" s="109">
        <v>99.13016383793678</v>
      </c>
      <c r="X41" s="110"/>
      <c r="Y41" s="111"/>
      <c r="Z41" s="112">
        <v>93</v>
      </c>
      <c r="AA41" s="112"/>
      <c r="AB41" s="112"/>
    </row>
    <row r="42" spans="1:28" ht="20.25" customHeight="1">
      <c r="A42" s="72">
        <v>0</v>
      </c>
      <c r="B42" s="73"/>
      <c r="C42" s="73"/>
      <c r="D42" s="73"/>
      <c r="E42" s="73"/>
      <c r="F42" s="74"/>
      <c r="G42" s="72">
        <v>0</v>
      </c>
      <c r="H42" s="73"/>
      <c r="I42" s="73"/>
      <c r="J42" s="73"/>
      <c r="K42" s="73"/>
      <c r="L42" s="74"/>
      <c r="M42" s="6">
        <v>0</v>
      </c>
      <c r="N42" s="99">
        <f>SUM('20'!V42:AB42)-SUM('20'!H42:N42)</f>
        <v>144569197</v>
      </c>
      <c r="O42" s="99"/>
      <c r="P42" s="99"/>
      <c r="Q42" s="99"/>
      <c r="R42" s="99"/>
      <c r="S42" s="99"/>
      <c r="T42" s="105">
        <f>SUM('20'!V42:AB42)/SUM('20'!O42:U42)*100</f>
        <v>100</v>
      </c>
      <c r="U42" s="106"/>
      <c r="V42" s="107"/>
      <c r="W42" s="105">
        <v>100</v>
      </c>
      <c r="X42" s="106"/>
      <c r="Y42" s="107"/>
      <c r="Z42" s="108">
        <v>100</v>
      </c>
      <c r="AA42" s="108"/>
      <c r="AB42" s="108"/>
    </row>
    <row r="43" spans="1:28" ht="20.25" customHeight="1">
      <c r="A43" s="72">
        <v>0</v>
      </c>
      <c r="B43" s="73"/>
      <c r="C43" s="73"/>
      <c r="D43" s="73"/>
      <c r="E43" s="73"/>
      <c r="F43" s="74"/>
      <c r="G43" s="72">
        <v>0</v>
      </c>
      <c r="H43" s="73"/>
      <c r="I43" s="73"/>
      <c r="J43" s="73"/>
      <c r="K43" s="73"/>
      <c r="L43" s="74"/>
      <c r="M43" s="6">
        <v>0</v>
      </c>
      <c r="N43" s="99">
        <f>SUM('20'!V43:AB43)-SUM('20'!H43:N43)</f>
        <v>0</v>
      </c>
      <c r="O43" s="99"/>
      <c r="P43" s="99"/>
      <c r="Q43" s="99"/>
      <c r="R43" s="99"/>
      <c r="S43" s="99"/>
      <c r="T43" s="105" t="s">
        <v>56</v>
      </c>
      <c r="U43" s="106"/>
      <c r="V43" s="107"/>
      <c r="W43" s="105" t="s">
        <v>56</v>
      </c>
      <c r="X43" s="106"/>
      <c r="Y43" s="107"/>
      <c r="Z43" s="108" t="s">
        <v>47</v>
      </c>
      <c r="AA43" s="108"/>
      <c r="AB43" s="108"/>
    </row>
    <row r="44" spans="1:28" s="4" customFormat="1" ht="20.25" customHeight="1" thickBot="1">
      <c r="A44" s="89">
        <f>SUM(A42:F43)</f>
        <v>0</v>
      </c>
      <c r="B44" s="90"/>
      <c r="C44" s="90"/>
      <c r="D44" s="90"/>
      <c r="E44" s="90"/>
      <c r="F44" s="91"/>
      <c r="G44" s="89">
        <f>SUM(G42:L43)</f>
        <v>0</v>
      </c>
      <c r="H44" s="90"/>
      <c r="I44" s="90"/>
      <c r="J44" s="90"/>
      <c r="K44" s="90"/>
      <c r="L44" s="91"/>
      <c r="M44" s="8">
        <f>SUM(M42:M43)</f>
        <v>0</v>
      </c>
      <c r="N44" s="95">
        <f>SUM('20'!V44:AB44)-SUM('20'!H44:N44)</f>
        <v>144569197</v>
      </c>
      <c r="O44" s="95"/>
      <c r="P44" s="95"/>
      <c r="Q44" s="95"/>
      <c r="R44" s="95"/>
      <c r="S44" s="95"/>
      <c r="T44" s="119">
        <f>SUM('20'!V44:AB44)/SUM('20'!O44:U44)*100</f>
        <v>100</v>
      </c>
      <c r="U44" s="120"/>
      <c r="V44" s="121"/>
      <c r="W44" s="122">
        <v>100</v>
      </c>
      <c r="X44" s="123"/>
      <c r="Y44" s="124"/>
      <c r="Z44" s="125">
        <v>100</v>
      </c>
      <c r="AA44" s="125"/>
      <c r="AB44" s="125"/>
    </row>
    <row r="45" spans="1:23" ht="13.5">
      <c r="A45" s="21"/>
      <c r="B45" s="21"/>
      <c r="C45" s="21"/>
      <c r="D45" s="21"/>
      <c r="E45" s="21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4"/>
      <c r="W45" s="26"/>
    </row>
    <row r="46" spans="1:23" ht="13.5">
      <c r="A46" s="21"/>
      <c r="B46" s="21"/>
      <c r="C46" s="21"/>
      <c r="D46" s="21"/>
      <c r="E46" s="21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4"/>
      <c r="W46" s="26"/>
    </row>
  </sheetData>
  <mergeCells count="229">
    <mergeCell ref="X4:AB5"/>
    <mergeCell ref="T44:V44"/>
    <mergeCell ref="W44:Y44"/>
    <mergeCell ref="Z44:AB44"/>
    <mergeCell ref="T43:V43"/>
    <mergeCell ref="W43:Y43"/>
    <mergeCell ref="Z43:AB43"/>
    <mergeCell ref="T38:V38"/>
    <mergeCell ref="W38:Y38"/>
    <mergeCell ref="Z38:AB38"/>
    <mergeCell ref="A1:N2"/>
    <mergeCell ref="T42:V42"/>
    <mergeCell ref="W42:Y42"/>
    <mergeCell ref="Z42:AB42"/>
    <mergeCell ref="T40:V40"/>
    <mergeCell ref="W40:Y40"/>
    <mergeCell ref="Z40:AB40"/>
    <mergeCell ref="T41:V41"/>
    <mergeCell ref="W41:Y41"/>
    <mergeCell ref="Z41:AB41"/>
    <mergeCell ref="T39:V39"/>
    <mergeCell ref="W39:Y39"/>
    <mergeCell ref="Z39:AB39"/>
    <mergeCell ref="T36:V36"/>
    <mergeCell ref="W36:Y36"/>
    <mergeCell ref="Z36:AB36"/>
    <mergeCell ref="T37:V37"/>
    <mergeCell ref="W37:Y37"/>
    <mergeCell ref="Z37:AB37"/>
    <mergeCell ref="T34:V34"/>
    <mergeCell ref="W34:Y34"/>
    <mergeCell ref="Z34:AB34"/>
    <mergeCell ref="T35:V35"/>
    <mergeCell ref="W35:Y35"/>
    <mergeCell ref="Z35:AB35"/>
    <mergeCell ref="T32:V32"/>
    <mergeCell ref="W32:Y32"/>
    <mergeCell ref="Z32:AB32"/>
    <mergeCell ref="T33:V33"/>
    <mergeCell ref="W33:Y33"/>
    <mergeCell ref="Z33:AB33"/>
    <mergeCell ref="T30:V30"/>
    <mergeCell ref="W30:Y30"/>
    <mergeCell ref="Z30:AB30"/>
    <mergeCell ref="T31:V31"/>
    <mergeCell ref="W31:Y31"/>
    <mergeCell ref="Z31:AB31"/>
    <mergeCell ref="T28:V28"/>
    <mergeCell ref="W28:Y28"/>
    <mergeCell ref="Z28:AB28"/>
    <mergeCell ref="T29:V29"/>
    <mergeCell ref="W29:Y29"/>
    <mergeCell ref="Z29:AB29"/>
    <mergeCell ref="T26:V26"/>
    <mergeCell ref="W26:Y26"/>
    <mergeCell ref="Z26:AB26"/>
    <mergeCell ref="T27:V27"/>
    <mergeCell ref="W27:Y27"/>
    <mergeCell ref="Z27:AB27"/>
    <mergeCell ref="T24:V24"/>
    <mergeCell ref="W24:Y24"/>
    <mergeCell ref="Z24:AB24"/>
    <mergeCell ref="T25:V25"/>
    <mergeCell ref="W25:Y25"/>
    <mergeCell ref="Z25:AB25"/>
    <mergeCell ref="T22:V22"/>
    <mergeCell ref="W22:Y22"/>
    <mergeCell ref="Z22:AB22"/>
    <mergeCell ref="T23:V23"/>
    <mergeCell ref="W23:Y23"/>
    <mergeCell ref="Z23:AB23"/>
    <mergeCell ref="Z20:AB20"/>
    <mergeCell ref="T21:V21"/>
    <mergeCell ref="W21:Y21"/>
    <mergeCell ref="Z21:AB21"/>
    <mergeCell ref="T20:V20"/>
    <mergeCell ref="W20:Y20"/>
    <mergeCell ref="G8:L8"/>
    <mergeCell ref="T8:V8"/>
    <mergeCell ref="T6:AB7"/>
    <mergeCell ref="W8:Y8"/>
    <mergeCell ref="Z8:AB8"/>
    <mergeCell ref="G6:L7"/>
    <mergeCell ref="W9:Y9"/>
    <mergeCell ref="Z9:AB9"/>
    <mergeCell ref="T10:V10"/>
    <mergeCell ref="W10:Y10"/>
    <mergeCell ref="Z10:AB10"/>
    <mergeCell ref="Z14:AB14"/>
    <mergeCell ref="T11:V11"/>
    <mergeCell ref="W11:Y11"/>
    <mergeCell ref="Z11:AB11"/>
    <mergeCell ref="T12:V12"/>
    <mergeCell ref="W12:Y12"/>
    <mergeCell ref="Z12:AB12"/>
    <mergeCell ref="W15:Y15"/>
    <mergeCell ref="Z15:AB15"/>
    <mergeCell ref="A12:F12"/>
    <mergeCell ref="A13:F13"/>
    <mergeCell ref="A14:F14"/>
    <mergeCell ref="T13:V13"/>
    <mergeCell ref="W13:Y13"/>
    <mergeCell ref="Z13:AB13"/>
    <mergeCell ref="T14:V14"/>
    <mergeCell ref="W14:Y14"/>
    <mergeCell ref="W16:Y16"/>
    <mergeCell ref="Z16:AB16"/>
    <mergeCell ref="T17:V17"/>
    <mergeCell ref="W17:Y17"/>
    <mergeCell ref="Z17:AB17"/>
    <mergeCell ref="W18:Y18"/>
    <mergeCell ref="Z18:AB18"/>
    <mergeCell ref="T19:V19"/>
    <mergeCell ref="W19:Y19"/>
    <mergeCell ref="Z19:AB19"/>
    <mergeCell ref="N9:S9"/>
    <mergeCell ref="N10:S10"/>
    <mergeCell ref="N11:S11"/>
    <mergeCell ref="T18:V18"/>
    <mergeCell ref="T16:V16"/>
    <mergeCell ref="T15:V15"/>
    <mergeCell ref="T9:V9"/>
    <mergeCell ref="A3:A5"/>
    <mergeCell ref="A15:F15"/>
    <mergeCell ref="A16:F16"/>
    <mergeCell ref="A17:F17"/>
    <mergeCell ref="A9:F9"/>
    <mergeCell ref="A10:F10"/>
    <mergeCell ref="A11:F11"/>
    <mergeCell ref="A8:F8"/>
    <mergeCell ref="A6:F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G11:L11"/>
    <mergeCell ref="G14:L14"/>
    <mergeCell ref="G15:L15"/>
    <mergeCell ref="G12:L12"/>
    <mergeCell ref="G13:L13"/>
    <mergeCell ref="G18:L18"/>
    <mergeCell ref="G19:L19"/>
    <mergeCell ref="G9:L9"/>
    <mergeCell ref="G10:L10"/>
    <mergeCell ref="G16:L16"/>
    <mergeCell ref="G17:L17"/>
    <mergeCell ref="G20:L20"/>
    <mergeCell ref="G21:L21"/>
    <mergeCell ref="G22:L22"/>
    <mergeCell ref="G23:L23"/>
    <mergeCell ref="G24:L24"/>
    <mergeCell ref="G25:L25"/>
    <mergeCell ref="G26:L26"/>
    <mergeCell ref="G27:L27"/>
    <mergeCell ref="G28:L28"/>
    <mergeCell ref="G29:L29"/>
    <mergeCell ref="G30:L30"/>
    <mergeCell ref="G31:L31"/>
    <mergeCell ref="G32:L32"/>
    <mergeCell ref="G33:L33"/>
    <mergeCell ref="G34:L34"/>
    <mergeCell ref="G35:L35"/>
    <mergeCell ref="G36:L36"/>
    <mergeCell ref="G37:L37"/>
    <mergeCell ref="G38:L38"/>
    <mergeCell ref="G39:L39"/>
    <mergeCell ref="G40:L40"/>
    <mergeCell ref="G41:L41"/>
    <mergeCell ref="G42:L42"/>
    <mergeCell ref="G43:L43"/>
    <mergeCell ref="G44:L44"/>
    <mergeCell ref="N12:S12"/>
    <mergeCell ref="N13:S13"/>
    <mergeCell ref="N14:S14"/>
    <mergeCell ref="N15:S15"/>
    <mergeCell ref="N16:S16"/>
    <mergeCell ref="N17:S17"/>
    <mergeCell ref="N18:S18"/>
    <mergeCell ref="N19:S19"/>
    <mergeCell ref="N20:S20"/>
    <mergeCell ref="N21:S21"/>
    <mergeCell ref="N22:S22"/>
    <mergeCell ref="N23:S23"/>
    <mergeCell ref="N24:S24"/>
    <mergeCell ref="N25:S25"/>
    <mergeCell ref="N26:S26"/>
    <mergeCell ref="N27:S27"/>
    <mergeCell ref="N28:S28"/>
    <mergeCell ref="N29:S29"/>
    <mergeCell ref="N30:S30"/>
    <mergeCell ref="N31:S31"/>
    <mergeCell ref="N39:S39"/>
    <mergeCell ref="N32:S32"/>
    <mergeCell ref="N33:S33"/>
    <mergeCell ref="N34:S34"/>
    <mergeCell ref="N35:S35"/>
    <mergeCell ref="N44:S44"/>
    <mergeCell ref="M6:M8"/>
    <mergeCell ref="N6:S8"/>
    <mergeCell ref="N40:S40"/>
    <mergeCell ref="N41:S41"/>
    <mergeCell ref="N42:S42"/>
    <mergeCell ref="N43:S43"/>
    <mergeCell ref="N36:S36"/>
    <mergeCell ref="N37:S37"/>
    <mergeCell ref="N38:S38"/>
  </mergeCells>
  <printOptions horizontalCentered="1" verticalCentered="1"/>
  <pageMargins left="0.7874015748031497" right="0.7874015748031497" top="0.3937007874015748" bottom="0.7874015748031497" header="0.5118110236220472" footer="0.5118110236220472"/>
  <pageSetup fitToHeight="2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F49"/>
  <sheetViews>
    <sheetView view="pageBreakPreview" zoomScale="75" zoomScaleSheetLayoutView="75" workbookViewId="0" topLeftCell="A1">
      <selection activeCell="G3" sqref="G3"/>
    </sheetView>
  </sheetViews>
  <sheetFormatPr defaultColWidth="9.00390625" defaultRowHeight="13.5"/>
  <cols>
    <col min="1" max="5" width="3.375" style="3" customWidth="1"/>
    <col min="6" max="7" width="2.625" style="3" customWidth="1"/>
    <col min="8" max="28" width="3.375" style="3" customWidth="1"/>
    <col min="29" max="16384" width="2.625" style="3" customWidth="1"/>
  </cols>
  <sheetData>
    <row r="1" spans="1:32" ht="34.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1"/>
      <c r="AE1" s="11"/>
      <c r="AF1" s="11"/>
    </row>
    <row r="2" spans="1:32" ht="13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1"/>
      <c r="AE2" s="11"/>
      <c r="AF2" s="11"/>
    </row>
    <row r="3" spans="1:32" ht="16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8" ht="13.5" customHeight="1">
      <c r="A4" s="78" t="s">
        <v>35</v>
      </c>
      <c r="B4" s="78"/>
      <c r="C4" s="78"/>
      <c r="D4" s="78"/>
      <c r="E4" s="78"/>
      <c r="F4" s="78"/>
      <c r="G4" s="78"/>
      <c r="H4" s="78"/>
    </row>
    <row r="5" spans="1:32" ht="13.5" customHeight="1" thickBot="1">
      <c r="A5" s="79"/>
      <c r="B5" s="79"/>
      <c r="C5" s="79"/>
      <c r="D5" s="79"/>
      <c r="E5" s="79"/>
      <c r="F5" s="79"/>
      <c r="G5" s="79"/>
      <c r="H5" s="79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25"/>
    </row>
    <row r="6" spans="1:32" ht="14.25" customHeight="1">
      <c r="A6" s="81"/>
      <c r="B6" s="82"/>
      <c r="C6" s="82"/>
      <c r="D6" s="86" t="s">
        <v>49</v>
      </c>
      <c r="E6" s="86"/>
      <c r="F6" s="86"/>
      <c r="G6" s="14"/>
      <c r="H6" s="84" t="s">
        <v>0</v>
      </c>
      <c r="I6" s="84"/>
      <c r="J6" s="84"/>
      <c r="K6" s="84"/>
      <c r="L6" s="84"/>
      <c r="M6" s="84"/>
      <c r="N6" s="84"/>
      <c r="O6" s="84" t="s">
        <v>1</v>
      </c>
      <c r="P6" s="84"/>
      <c r="Q6" s="84"/>
      <c r="R6" s="84"/>
      <c r="S6" s="84"/>
      <c r="T6" s="84"/>
      <c r="U6" s="84"/>
      <c r="V6" s="84" t="s">
        <v>2</v>
      </c>
      <c r="W6" s="84"/>
      <c r="X6" s="84"/>
      <c r="Y6" s="84"/>
      <c r="Z6" s="84"/>
      <c r="AA6" s="84"/>
      <c r="AB6" s="84"/>
      <c r="AC6" s="15"/>
      <c r="AD6" s="80"/>
      <c r="AE6" s="80"/>
      <c r="AF6" s="27"/>
    </row>
    <row r="7" spans="1:32" ht="14.25" customHeight="1">
      <c r="A7" s="36"/>
      <c r="B7" s="37"/>
      <c r="C7" s="37"/>
      <c r="D7" s="37"/>
      <c r="E7" s="37"/>
      <c r="F7" s="37"/>
      <c r="G7" s="16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15"/>
      <c r="AD7" s="15"/>
      <c r="AE7" s="15"/>
      <c r="AF7" s="27"/>
    </row>
    <row r="8" spans="1:32" ht="14.25" customHeight="1">
      <c r="A8" s="30" t="s">
        <v>15</v>
      </c>
      <c r="B8" s="31"/>
      <c r="C8" s="31"/>
      <c r="D8" s="83"/>
      <c r="E8" s="83"/>
      <c r="F8" s="83"/>
      <c r="G8" s="17"/>
      <c r="H8" s="68" t="s">
        <v>3</v>
      </c>
      <c r="I8" s="68"/>
      <c r="J8" s="68"/>
      <c r="K8" s="68"/>
      <c r="L8" s="68"/>
      <c r="M8" s="68"/>
      <c r="N8" s="68"/>
      <c r="O8" s="68" t="s">
        <v>4</v>
      </c>
      <c r="P8" s="68"/>
      <c r="Q8" s="68"/>
      <c r="R8" s="68"/>
      <c r="S8" s="68"/>
      <c r="T8" s="68"/>
      <c r="U8" s="68"/>
      <c r="V8" s="68" t="s">
        <v>5</v>
      </c>
      <c r="W8" s="68"/>
      <c r="X8" s="68"/>
      <c r="Y8" s="68"/>
      <c r="Z8" s="68"/>
      <c r="AA8" s="68"/>
      <c r="AB8" s="68"/>
      <c r="AC8" s="18"/>
      <c r="AD8" s="15"/>
      <c r="AE8" s="15"/>
      <c r="AF8" s="28"/>
    </row>
    <row r="9" spans="1:32" ht="20.25" customHeight="1">
      <c r="A9" s="38" t="s">
        <v>36</v>
      </c>
      <c r="B9" s="39"/>
      <c r="C9" s="39"/>
      <c r="D9" s="39"/>
      <c r="E9" s="40"/>
      <c r="F9" s="32" t="s">
        <v>20</v>
      </c>
      <c r="G9" s="33"/>
      <c r="H9" s="72">
        <v>1589000000</v>
      </c>
      <c r="I9" s="73"/>
      <c r="J9" s="73"/>
      <c r="K9" s="73"/>
      <c r="L9" s="73"/>
      <c r="M9" s="73"/>
      <c r="N9" s="74"/>
      <c r="O9" s="72">
        <v>2402924000</v>
      </c>
      <c r="P9" s="73"/>
      <c r="Q9" s="73"/>
      <c r="R9" s="73"/>
      <c r="S9" s="73"/>
      <c r="T9" s="73"/>
      <c r="U9" s="74"/>
      <c r="V9" s="72">
        <v>2253852728</v>
      </c>
      <c r="W9" s="73"/>
      <c r="X9" s="73"/>
      <c r="Y9" s="73"/>
      <c r="Z9" s="73"/>
      <c r="AA9" s="73"/>
      <c r="AB9" s="74"/>
      <c r="AC9" s="19"/>
      <c r="AD9" s="20"/>
      <c r="AE9" s="20"/>
      <c r="AF9" s="29"/>
    </row>
    <row r="10" spans="1:32" ht="20.25" customHeight="1">
      <c r="A10" s="41"/>
      <c r="B10" s="42"/>
      <c r="C10" s="42"/>
      <c r="D10" s="42"/>
      <c r="E10" s="43"/>
      <c r="F10" s="32" t="s">
        <v>21</v>
      </c>
      <c r="G10" s="33"/>
      <c r="H10" s="72">
        <v>113000000</v>
      </c>
      <c r="I10" s="73"/>
      <c r="J10" s="73"/>
      <c r="K10" s="73"/>
      <c r="L10" s="73"/>
      <c r="M10" s="73"/>
      <c r="N10" s="74"/>
      <c r="O10" s="72">
        <v>498019270</v>
      </c>
      <c r="P10" s="73"/>
      <c r="Q10" s="73"/>
      <c r="R10" s="73"/>
      <c r="S10" s="73"/>
      <c r="T10" s="73"/>
      <c r="U10" s="74"/>
      <c r="V10" s="72">
        <v>146125063</v>
      </c>
      <c r="W10" s="73"/>
      <c r="X10" s="73"/>
      <c r="Y10" s="73"/>
      <c r="Z10" s="73"/>
      <c r="AA10" s="73"/>
      <c r="AB10" s="74"/>
      <c r="AC10" s="19"/>
      <c r="AD10" s="20"/>
      <c r="AE10" s="20"/>
      <c r="AF10" s="29"/>
    </row>
    <row r="11" spans="1:32" s="4" customFormat="1" ht="20.25" customHeight="1">
      <c r="A11" s="44"/>
      <c r="B11" s="45"/>
      <c r="C11" s="45"/>
      <c r="D11" s="45"/>
      <c r="E11" s="46"/>
      <c r="F11" s="34" t="s">
        <v>14</v>
      </c>
      <c r="G11" s="35"/>
      <c r="H11" s="75">
        <f>SUM(H9:N10)</f>
        <v>1702000000</v>
      </c>
      <c r="I11" s="76"/>
      <c r="J11" s="76"/>
      <c r="K11" s="76"/>
      <c r="L11" s="76"/>
      <c r="M11" s="76"/>
      <c r="N11" s="77"/>
      <c r="O11" s="75">
        <f>SUM(O9:U10)</f>
        <v>2900943270</v>
      </c>
      <c r="P11" s="76"/>
      <c r="Q11" s="76"/>
      <c r="R11" s="76"/>
      <c r="S11" s="76"/>
      <c r="T11" s="76"/>
      <c r="U11" s="77"/>
      <c r="V11" s="75">
        <f>SUM(V9:AB10)</f>
        <v>2399977791</v>
      </c>
      <c r="W11" s="76"/>
      <c r="X11" s="76"/>
      <c r="Y11" s="76"/>
      <c r="Z11" s="76"/>
      <c r="AA11" s="76"/>
      <c r="AB11" s="77"/>
      <c r="AC11" s="19"/>
      <c r="AD11" s="20"/>
      <c r="AE11" s="20"/>
      <c r="AF11" s="29"/>
    </row>
    <row r="12" spans="1:32" ht="20.25" customHeight="1">
      <c r="A12" s="38" t="s">
        <v>46</v>
      </c>
      <c r="B12" s="39"/>
      <c r="C12" s="39"/>
      <c r="D12" s="39"/>
      <c r="E12" s="40"/>
      <c r="F12" s="32" t="s">
        <v>20</v>
      </c>
      <c r="G12" s="33"/>
      <c r="H12" s="72">
        <v>2084000000</v>
      </c>
      <c r="I12" s="73"/>
      <c r="J12" s="73"/>
      <c r="K12" s="73"/>
      <c r="L12" s="73"/>
      <c r="M12" s="73"/>
      <c r="N12" s="74"/>
      <c r="O12" s="72">
        <v>2175352057</v>
      </c>
      <c r="P12" s="73"/>
      <c r="Q12" s="73"/>
      <c r="R12" s="73"/>
      <c r="S12" s="73"/>
      <c r="T12" s="73"/>
      <c r="U12" s="74"/>
      <c r="V12" s="72">
        <v>2175288497</v>
      </c>
      <c r="W12" s="73"/>
      <c r="X12" s="73"/>
      <c r="Y12" s="73"/>
      <c r="Z12" s="73"/>
      <c r="AA12" s="73"/>
      <c r="AB12" s="74"/>
      <c r="AC12" s="19"/>
      <c r="AD12" s="20"/>
      <c r="AE12" s="20"/>
      <c r="AF12" s="29"/>
    </row>
    <row r="13" spans="1:32" ht="20.25" customHeight="1">
      <c r="A13" s="41"/>
      <c r="B13" s="42"/>
      <c r="C13" s="42"/>
      <c r="D13" s="42"/>
      <c r="E13" s="43"/>
      <c r="F13" s="32" t="s">
        <v>21</v>
      </c>
      <c r="G13" s="33"/>
      <c r="H13" s="72">
        <v>0</v>
      </c>
      <c r="I13" s="73"/>
      <c r="J13" s="73"/>
      <c r="K13" s="73"/>
      <c r="L13" s="73"/>
      <c r="M13" s="73"/>
      <c r="N13" s="74"/>
      <c r="O13" s="72">
        <v>0</v>
      </c>
      <c r="P13" s="73"/>
      <c r="Q13" s="73"/>
      <c r="R13" s="73"/>
      <c r="S13" s="73"/>
      <c r="T13" s="73"/>
      <c r="U13" s="74"/>
      <c r="V13" s="72">
        <v>0</v>
      </c>
      <c r="W13" s="73"/>
      <c r="X13" s="73"/>
      <c r="Y13" s="73"/>
      <c r="Z13" s="73"/>
      <c r="AA13" s="73"/>
      <c r="AB13" s="74"/>
      <c r="AC13" s="19"/>
      <c r="AD13" s="20"/>
      <c r="AE13" s="20"/>
      <c r="AF13" s="29"/>
    </row>
    <row r="14" spans="1:32" s="4" customFormat="1" ht="20.25" customHeight="1">
      <c r="A14" s="44"/>
      <c r="B14" s="45"/>
      <c r="C14" s="45"/>
      <c r="D14" s="45"/>
      <c r="E14" s="46"/>
      <c r="F14" s="34" t="s">
        <v>14</v>
      </c>
      <c r="G14" s="35"/>
      <c r="H14" s="75">
        <f>SUM(H12:N13)</f>
        <v>2084000000</v>
      </c>
      <c r="I14" s="76"/>
      <c r="J14" s="76"/>
      <c r="K14" s="76"/>
      <c r="L14" s="76"/>
      <c r="M14" s="76"/>
      <c r="N14" s="77"/>
      <c r="O14" s="75">
        <f>SUM(O12:U13)</f>
        <v>2175352057</v>
      </c>
      <c r="P14" s="76"/>
      <c r="Q14" s="76"/>
      <c r="R14" s="76"/>
      <c r="S14" s="76"/>
      <c r="T14" s="76"/>
      <c r="U14" s="77"/>
      <c r="V14" s="75">
        <f>SUM(V12:AB13)</f>
        <v>2175288497</v>
      </c>
      <c r="W14" s="76"/>
      <c r="X14" s="76"/>
      <c r="Y14" s="76"/>
      <c r="Z14" s="76"/>
      <c r="AA14" s="76"/>
      <c r="AB14" s="77"/>
      <c r="AC14" s="19"/>
      <c r="AD14" s="20"/>
      <c r="AE14" s="20"/>
      <c r="AF14" s="29"/>
    </row>
    <row r="15" spans="1:32" ht="20.25" customHeight="1">
      <c r="A15" s="38" t="s">
        <v>6</v>
      </c>
      <c r="B15" s="39"/>
      <c r="C15" s="39"/>
      <c r="D15" s="39"/>
      <c r="E15" s="40"/>
      <c r="F15" s="32" t="s">
        <v>20</v>
      </c>
      <c r="G15" s="33"/>
      <c r="H15" s="72">
        <v>1024000000</v>
      </c>
      <c r="I15" s="73"/>
      <c r="J15" s="73"/>
      <c r="K15" s="73"/>
      <c r="L15" s="73"/>
      <c r="M15" s="73"/>
      <c r="N15" s="74"/>
      <c r="O15" s="72">
        <v>980623850</v>
      </c>
      <c r="P15" s="73"/>
      <c r="Q15" s="73"/>
      <c r="R15" s="73"/>
      <c r="S15" s="73"/>
      <c r="T15" s="73"/>
      <c r="U15" s="74"/>
      <c r="V15" s="72">
        <v>980623850</v>
      </c>
      <c r="W15" s="73"/>
      <c r="X15" s="73"/>
      <c r="Y15" s="73"/>
      <c r="Z15" s="73"/>
      <c r="AA15" s="73"/>
      <c r="AB15" s="74"/>
      <c r="AC15" s="19"/>
      <c r="AD15" s="20"/>
      <c r="AE15" s="20"/>
      <c r="AF15" s="29"/>
    </row>
    <row r="16" spans="1:32" ht="20.25" customHeight="1">
      <c r="A16" s="41"/>
      <c r="B16" s="42"/>
      <c r="C16" s="42"/>
      <c r="D16" s="42"/>
      <c r="E16" s="43"/>
      <c r="F16" s="32" t="s">
        <v>21</v>
      </c>
      <c r="G16" s="33"/>
      <c r="H16" s="72">
        <v>0</v>
      </c>
      <c r="I16" s="73"/>
      <c r="J16" s="73"/>
      <c r="K16" s="73"/>
      <c r="L16" s="73"/>
      <c r="M16" s="73"/>
      <c r="N16" s="74"/>
      <c r="O16" s="72">
        <v>0</v>
      </c>
      <c r="P16" s="73"/>
      <c r="Q16" s="73"/>
      <c r="R16" s="73"/>
      <c r="S16" s="73"/>
      <c r="T16" s="73"/>
      <c r="U16" s="74"/>
      <c r="V16" s="72">
        <v>0</v>
      </c>
      <c r="W16" s="73"/>
      <c r="X16" s="73"/>
      <c r="Y16" s="73"/>
      <c r="Z16" s="73"/>
      <c r="AA16" s="73"/>
      <c r="AB16" s="74"/>
      <c r="AC16" s="19"/>
      <c r="AD16" s="20"/>
      <c r="AE16" s="20"/>
      <c r="AF16" s="29"/>
    </row>
    <row r="17" spans="1:32" s="4" customFormat="1" ht="20.25" customHeight="1">
      <c r="A17" s="44"/>
      <c r="B17" s="45"/>
      <c r="C17" s="45"/>
      <c r="D17" s="45"/>
      <c r="E17" s="46"/>
      <c r="F17" s="34" t="s">
        <v>14</v>
      </c>
      <c r="G17" s="35"/>
      <c r="H17" s="75">
        <f>SUM(H15:N16)</f>
        <v>1024000000</v>
      </c>
      <c r="I17" s="76"/>
      <c r="J17" s="76"/>
      <c r="K17" s="76"/>
      <c r="L17" s="76"/>
      <c r="M17" s="76"/>
      <c r="N17" s="77"/>
      <c r="O17" s="75">
        <f>SUM(O15:U16)</f>
        <v>980623850</v>
      </c>
      <c r="P17" s="76"/>
      <c r="Q17" s="76"/>
      <c r="R17" s="76"/>
      <c r="S17" s="76"/>
      <c r="T17" s="76"/>
      <c r="U17" s="77"/>
      <c r="V17" s="75">
        <f>SUM(V15:AB16)</f>
        <v>980623850</v>
      </c>
      <c r="W17" s="76"/>
      <c r="X17" s="76"/>
      <c r="Y17" s="76"/>
      <c r="Z17" s="76"/>
      <c r="AA17" s="76"/>
      <c r="AB17" s="77"/>
      <c r="AC17" s="19"/>
      <c r="AD17" s="20"/>
      <c r="AE17" s="20"/>
      <c r="AF17" s="29"/>
    </row>
    <row r="18" spans="1:32" ht="20.25" customHeight="1">
      <c r="A18" s="38" t="s">
        <v>43</v>
      </c>
      <c r="B18" s="39"/>
      <c r="C18" s="39"/>
      <c r="D18" s="39"/>
      <c r="E18" s="40"/>
      <c r="F18" s="32" t="s">
        <v>22</v>
      </c>
      <c r="G18" s="33"/>
      <c r="H18" s="72">
        <v>1851000000</v>
      </c>
      <c r="I18" s="73"/>
      <c r="J18" s="73"/>
      <c r="K18" s="73"/>
      <c r="L18" s="73"/>
      <c r="M18" s="73"/>
      <c r="N18" s="74"/>
      <c r="O18" s="72">
        <v>1841067700</v>
      </c>
      <c r="P18" s="73"/>
      <c r="Q18" s="73"/>
      <c r="R18" s="73"/>
      <c r="S18" s="73"/>
      <c r="T18" s="73"/>
      <c r="U18" s="74"/>
      <c r="V18" s="72">
        <v>1841067700</v>
      </c>
      <c r="W18" s="73"/>
      <c r="X18" s="73"/>
      <c r="Y18" s="73"/>
      <c r="Z18" s="73"/>
      <c r="AA18" s="73"/>
      <c r="AB18" s="74"/>
      <c r="AC18" s="19"/>
      <c r="AD18" s="20"/>
      <c r="AE18" s="20"/>
      <c r="AF18" s="29"/>
    </row>
    <row r="19" spans="1:32" ht="20.25" customHeight="1">
      <c r="A19" s="41"/>
      <c r="B19" s="42"/>
      <c r="C19" s="42"/>
      <c r="D19" s="42"/>
      <c r="E19" s="43"/>
      <c r="F19" s="32" t="s">
        <v>23</v>
      </c>
      <c r="G19" s="33"/>
      <c r="H19" s="72">
        <v>0</v>
      </c>
      <c r="I19" s="73"/>
      <c r="J19" s="73"/>
      <c r="K19" s="73"/>
      <c r="L19" s="73"/>
      <c r="M19" s="73"/>
      <c r="N19" s="74"/>
      <c r="O19" s="72">
        <v>0</v>
      </c>
      <c r="P19" s="73"/>
      <c r="Q19" s="73"/>
      <c r="R19" s="73"/>
      <c r="S19" s="73"/>
      <c r="T19" s="73"/>
      <c r="U19" s="74"/>
      <c r="V19" s="72">
        <v>0</v>
      </c>
      <c r="W19" s="73"/>
      <c r="X19" s="73"/>
      <c r="Y19" s="73"/>
      <c r="Z19" s="73"/>
      <c r="AA19" s="73"/>
      <c r="AB19" s="74"/>
      <c r="AC19" s="19"/>
      <c r="AD19" s="20"/>
      <c r="AE19" s="20"/>
      <c r="AF19" s="29"/>
    </row>
    <row r="20" spans="1:32" s="4" customFormat="1" ht="20.25" customHeight="1">
      <c r="A20" s="44"/>
      <c r="B20" s="45"/>
      <c r="C20" s="45"/>
      <c r="D20" s="45"/>
      <c r="E20" s="46"/>
      <c r="F20" s="34" t="s">
        <v>24</v>
      </c>
      <c r="G20" s="35"/>
      <c r="H20" s="75">
        <f>SUM(H18:N19)</f>
        <v>1851000000</v>
      </c>
      <c r="I20" s="76"/>
      <c r="J20" s="76"/>
      <c r="K20" s="76"/>
      <c r="L20" s="76"/>
      <c r="M20" s="76"/>
      <c r="N20" s="77"/>
      <c r="O20" s="75">
        <f>SUM(O18:U19)</f>
        <v>1841067700</v>
      </c>
      <c r="P20" s="76"/>
      <c r="Q20" s="76"/>
      <c r="R20" s="76"/>
      <c r="S20" s="76"/>
      <c r="T20" s="76"/>
      <c r="U20" s="77"/>
      <c r="V20" s="75">
        <f>SUM(V18:AB19)</f>
        <v>1841067700</v>
      </c>
      <c r="W20" s="76"/>
      <c r="X20" s="76"/>
      <c r="Y20" s="76"/>
      <c r="Z20" s="76"/>
      <c r="AA20" s="76"/>
      <c r="AB20" s="77"/>
      <c r="AC20" s="19"/>
      <c r="AD20" s="20"/>
      <c r="AE20" s="20"/>
      <c r="AF20" s="29"/>
    </row>
    <row r="21" spans="1:32" ht="20.25" customHeight="1">
      <c r="A21" s="126" t="s">
        <v>42</v>
      </c>
      <c r="B21" s="39"/>
      <c r="C21" s="39"/>
      <c r="D21" s="39"/>
      <c r="E21" s="40"/>
      <c r="F21" s="32" t="s">
        <v>25</v>
      </c>
      <c r="G21" s="33"/>
      <c r="H21" s="72">
        <v>5421000000</v>
      </c>
      <c r="I21" s="73"/>
      <c r="J21" s="73"/>
      <c r="K21" s="73"/>
      <c r="L21" s="73"/>
      <c r="M21" s="73"/>
      <c r="N21" s="74"/>
      <c r="O21" s="72">
        <v>5813019391</v>
      </c>
      <c r="P21" s="73"/>
      <c r="Q21" s="73"/>
      <c r="R21" s="73"/>
      <c r="S21" s="73"/>
      <c r="T21" s="73"/>
      <c r="U21" s="74"/>
      <c r="V21" s="72">
        <v>5796810391</v>
      </c>
      <c r="W21" s="73"/>
      <c r="X21" s="73"/>
      <c r="Y21" s="73"/>
      <c r="Z21" s="73"/>
      <c r="AA21" s="73"/>
      <c r="AB21" s="74"/>
      <c r="AC21" s="19"/>
      <c r="AD21" s="20"/>
      <c r="AE21" s="20"/>
      <c r="AF21" s="29"/>
    </row>
    <row r="22" spans="1:32" ht="20.25" customHeight="1">
      <c r="A22" s="41"/>
      <c r="B22" s="42"/>
      <c r="C22" s="42"/>
      <c r="D22" s="42"/>
      <c r="E22" s="43"/>
      <c r="F22" s="32" t="s">
        <v>26</v>
      </c>
      <c r="G22" s="33"/>
      <c r="H22" s="72">
        <v>18000000</v>
      </c>
      <c r="I22" s="73"/>
      <c r="J22" s="73"/>
      <c r="K22" s="73"/>
      <c r="L22" s="73"/>
      <c r="M22" s="73"/>
      <c r="N22" s="74"/>
      <c r="O22" s="72">
        <v>18480092</v>
      </c>
      <c r="P22" s="73"/>
      <c r="Q22" s="73"/>
      <c r="R22" s="73"/>
      <c r="S22" s="73"/>
      <c r="T22" s="73"/>
      <c r="U22" s="74"/>
      <c r="V22" s="72">
        <v>16882474</v>
      </c>
      <c r="W22" s="73"/>
      <c r="X22" s="73"/>
      <c r="Y22" s="73"/>
      <c r="Z22" s="73"/>
      <c r="AA22" s="73"/>
      <c r="AB22" s="74"/>
      <c r="AC22" s="19"/>
      <c r="AD22" s="20"/>
      <c r="AE22" s="20"/>
      <c r="AF22" s="29"/>
    </row>
    <row r="23" spans="1:32" s="4" customFormat="1" ht="20.25" customHeight="1">
      <c r="A23" s="44"/>
      <c r="B23" s="45"/>
      <c r="C23" s="45"/>
      <c r="D23" s="45"/>
      <c r="E23" s="46"/>
      <c r="F23" s="34" t="s">
        <v>27</v>
      </c>
      <c r="G23" s="35"/>
      <c r="H23" s="75">
        <f>SUM(H21:N22)</f>
        <v>5439000000</v>
      </c>
      <c r="I23" s="76"/>
      <c r="J23" s="76"/>
      <c r="K23" s="76"/>
      <c r="L23" s="76"/>
      <c r="M23" s="76"/>
      <c r="N23" s="77"/>
      <c r="O23" s="75">
        <f>SUM(O21:U22)</f>
        <v>5831499483</v>
      </c>
      <c r="P23" s="76"/>
      <c r="Q23" s="76"/>
      <c r="R23" s="76"/>
      <c r="S23" s="76"/>
      <c r="T23" s="76"/>
      <c r="U23" s="77"/>
      <c r="V23" s="75">
        <f>SUM(V21:AB22)</f>
        <v>5813692865</v>
      </c>
      <c r="W23" s="76"/>
      <c r="X23" s="76"/>
      <c r="Y23" s="76"/>
      <c r="Z23" s="76"/>
      <c r="AA23" s="76"/>
      <c r="AB23" s="77"/>
      <c r="AC23" s="19"/>
      <c r="AD23" s="20"/>
      <c r="AE23" s="20"/>
      <c r="AF23" s="29"/>
    </row>
    <row r="24" spans="1:32" ht="20.25" customHeight="1">
      <c r="A24" s="38" t="s">
        <v>45</v>
      </c>
      <c r="B24" s="39"/>
      <c r="C24" s="39"/>
      <c r="D24" s="39"/>
      <c r="E24" s="40"/>
      <c r="F24" s="32" t="s">
        <v>20</v>
      </c>
      <c r="G24" s="33"/>
      <c r="H24" s="72">
        <v>16079000000</v>
      </c>
      <c r="I24" s="73"/>
      <c r="J24" s="73"/>
      <c r="K24" s="73"/>
      <c r="L24" s="73"/>
      <c r="M24" s="73"/>
      <c r="N24" s="74"/>
      <c r="O24" s="72">
        <v>16629779421</v>
      </c>
      <c r="P24" s="73"/>
      <c r="Q24" s="73"/>
      <c r="R24" s="73"/>
      <c r="S24" s="73"/>
      <c r="T24" s="73"/>
      <c r="U24" s="74"/>
      <c r="V24" s="72">
        <v>16382414161</v>
      </c>
      <c r="W24" s="73"/>
      <c r="X24" s="73"/>
      <c r="Y24" s="73"/>
      <c r="Z24" s="73"/>
      <c r="AA24" s="73"/>
      <c r="AB24" s="74"/>
      <c r="AC24" s="19"/>
      <c r="AD24" s="20"/>
      <c r="AE24" s="20"/>
      <c r="AF24" s="29"/>
    </row>
    <row r="25" spans="1:32" ht="20.25" customHeight="1">
      <c r="A25" s="41"/>
      <c r="B25" s="42"/>
      <c r="C25" s="42"/>
      <c r="D25" s="42"/>
      <c r="E25" s="43"/>
      <c r="F25" s="32" t="s">
        <v>21</v>
      </c>
      <c r="G25" s="33"/>
      <c r="H25" s="72">
        <v>227000000</v>
      </c>
      <c r="I25" s="73"/>
      <c r="J25" s="73"/>
      <c r="K25" s="73"/>
      <c r="L25" s="73"/>
      <c r="M25" s="73"/>
      <c r="N25" s="74"/>
      <c r="O25" s="72">
        <v>850708651</v>
      </c>
      <c r="P25" s="73"/>
      <c r="Q25" s="73"/>
      <c r="R25" s="73"/>
      <c r="S25" s="73"/>
      <c r="T25" s="73"/>
      <c r="U25" s="74"/>
      <c r="V25" s="72">
        <v>246232842</v>
      </c>
      <c r="W25" s="73"/>
      <c r="X25" s="73"/>
      <c r="Y25" s="73"/>
      <c r="Z25" s="73"/>
      <c r="AA25" s="73"/>
      <c r="AB25" s="74"/>
      <c r="AC25" s="19"/>
      <c r="AD25" s="20"/>
      <c r="AE25" s="20"/>
      <c r="AF25" s="29"/>
    </row>
    <row r="26" spans="1:32" s="4" customFormat="1" ht="20.25" customHeight="1">
      <c r="A26" s="44"/>
      <c r="B26" s="45"/>
      <c r="C26" s="45"/>
      <c r="D26" s="45"/>
      <c r="E26" s="46"/>
      <c r="F26" s="34" t="s">
        <v>14</v>
      </c>
      <c r="G26" s="35"/>
      <c r="H26" s="75">
        <f>SUM(H24:N25)</f>
        <v>16306000000</v>
      </c>
      <c r="I26" s="76"/>
      <c r="J26" s="76"/>
      <c r="K26" s="76"/>
      <c r="L26" s="76"/>
      <c r="M26" s="76"/>
      <c r="N26" s="77"/>
      <c r="O26" s="75">
        <f>SUM(O24:U25)</f>
        <v>17480488072</v>
      </c>
      <c r="P26" s="76"/>
      <c r="Q26" s="76"/>
      <c r="R26" s="76"/>
      <c r="S26" s="76"/>
      <c r="T26" s="76"/>
      <c r="U26" s="77"/>
      <c r="V26" s="75">
        <f>SUM(V24:AB25)</f>
        <v>16628647003</v>
      </c>
      <c r="W26" s="76"/>
      <c r="X26" s="76"/>
      <c r="Y26" s="76"/>
      <c r="Z26" s="76"/>
      <c r="AA26" s="76"/>
      <c r="AB26" s="77"/>
      <c r="AC26" s="19"/>
      <c r="AD26" s="20"/>
      <c r="AE26" s="20"/>
      <c r="AF26" s="29"/>
    </row>
    <row r="27" spans="1:32" ht="20.25" customHeight="1">
      <c r="A27" s="38" t="s">
        <v>44</v>
      </c>
      <c r="B27" s="39"/>
      <c r="C27" s="39"/>
      <c r="D27" s="39"/>
      <c r="E27" s="40"/>
      <c r="F27" s="32" t="s">
        <v>20</v>
      </c>
      <c r="G27" s="33"/>
      <c r="H27" s="72">
        <v>1000000</v>
      </c>
      <c r="I27" s="73"/>
      <c r="J27" s="73"/>
      <c r="K27" s="73"/>
      <c r="L27" s="73"/>
      <c r="M27" s="73"/>
      <c r="N27" s="74"/>
      <c r="O27" s="72">
        <v>850100</v>
      </c>
      <c r="P27" s="73"/>
      <c r="Q27" s="73"/>
      <c r="R27" s="73"/>
      <c r="S27" s="73"/>
      <c r="T27" s="73"/>
      <c r="U27" s="74"/>
      <c r="V27" s="72">
        <v>850100</v>
      </c>
      <c r="W27" s="73"/>
      <c r="X27" s="73"/>
      <c r="Y27" s="73"/>
      <c r="Z27" s="73"/>
      <c r="AA27" s="73"/>
      <c r="AB27" s="74"/>
      <c r="AC27" s="19"/>
      <c r="AD27" s="20"/>
      <c r="AE27" s="20"/>
      <c r="AF27" s="29"/>
    </row>
    <row r="28" spans="1:32" ht="20.25" customHeight="1">
      <c r="A28" s="41"/>
      <c r="B28" s="42"/>
      <c r="C28" s="42"/>
      <c r="D28" s="42"/>
      <c r="E28" s="43"/>
      <c r="F28" s="32" t="s">
        <v>21</v>
      </c>
      <c r="G28" s="33"/>
      <c r="H28" s="72">
        <v>0</v>
      </c>
      <c r="I28" s="73"/>
      <c r="J28" s="73"/>
      <c r="K28" s="73"/>
      <c r="L28" s="73"/>
      <c r="M28" s="73"/>
      <c r="N28" s="74"/>
      <c r="O28" s="72">
        <v>0</v>
      </c>
      <c r="P28" s="73"/>
      <c r="Q28" s="73"/>
      <c r="R28" s="73"/>
      <c r="S28" s="73"/>
      <c r="T28" s="73"/>
      <c r="U28" s="74"/>
      <c r="V28" s="72">
        <v>0</v>
      </c>
      <c r="W28" s="73"/>
      <c r="X28" s="73"/>
      <c r="Y28" s="73"/>
      <c r="Z28" s="73"/>
      <c r="AA28" s="73"/>
      <c r="AB28" s="74"/>
      <c r="AC28" s="19"/>
      <c r="AD28" s="20"/>
      <c r="AE28" s="20"/>
      <c r="AF28" s="29"/>
    </row>
    <row r="29" spans="1:32" s="4" customFormat="1" ht="20.25" customHeight="1">
      <c r="A29" s="44"/>
      <c r="B29" s="45"/>
      <c r="C29" s="45"/>
      <c r="D29" s="45"/>
      <c r="E29" s="46"/>
      <c r="F29" s="34" t="s">
        <v>14</v>
      </c>
      <c r="G29" s="35"/>
      <c r="H29" s="75">
        <f>SUM(H27:N28)</f>
        <v>1000000</v>
      </c>
      <c r="I29" s="76"/>
      <c r="J29" s="76"/>
      <c r="K29" s="76"/>
      <c r="L29" s="76"/>
      <c r="M29" s="76"/>
      <c r="N29" s="77"/>
      <c r="O29" s="75">
        <f>SUM(O27:U28)</f>
        <v>850100</v>
      </c>
      <c r="P29" s="76"/>
      <c r="Q29" s="76"/>
      <c r="R29" s="76"/>
      <c r="S29" s="76"/>
      <c r="T29" s="76"/>
      <c r="U29" s="77"/>
      <c r="V29" s="75">
        <f>SUM(V27:AB28)</f>
        <v>850100</v>
      </c>
      <c r="W29" s="76"/>
      <c r="X29" s="76"/>
      <c r="Y29" s="76"/>
      <c r="Z29" s="76"/>
      <c r="AA29" s="76"/>
      <c r="AB29" s="77"/>
      <c r="AC29" s="19"/>
      <c r="AD29" s="20"/>
      <c r="AE29" s="20"/>
      <c r="AF29" s="29"/>
    </row>
    <row r="30" spans="1:32" ht="20.25" customHeight="1">
      <c r="A30" s="47" t="s">
        <v>37</v>
      </c>
      <c r="B30" s="130"/>
      <c r="C30" s="130"/>
      <c r="D30" s="130"/>
      <c r="E30" s="131"/>
      <c r="F30" s="32" t="s">
        <v>20</v>
      </c>
      <c r="G30" s="88"/>
      <c r="H30" s="72">
        <f>H33+H36</f>
        <v>133000000</v>
      </c>
      <c r="I30" s="73"/>
      <c r="J30" s="73"/>
      <c r="K30" s="73"/>
      <c r="L30" s="73"/>
      <c r="M30" s="73"/>
      <c r="N30" s="74"/>
      <c r="O30" s="72">
        <f>O33+O36</f>
        <v>154541428</v>
      </c>
      <c r="P30" s="73"/>
      <c r="Q30" s="73"/>
      <c r="R30" s="73"/>
      <c r="S30" s="73"/>
      <c r="T30" s="73"/>
      <c r="U30" s="74"/>
      <c r="V30" s="72">
        <f>V33+V36</f>
        <v>154541428</v>
      </c>
      <c r="W30" s="73"/>
      <c r="X30" s="73"/>
      <c r="Y30" s="73"/>
      <c r="Z30" s="73"/>
      <c r="AA30" s="73"/>
      <c r="AB30" s="74"/>
      <c r="AC30" s="19"/>
      <c r="AD30" s="20"/>
      <c r="AE30" s="20"/>
      <c r="AF30" s="29"/>
    </row>
    <row r="31" spans="1:32" ht="20.25" customHeight="1">
      <c r="A31" s="132"/>
      <c r="B31" s="100"/>
      <c r="C31" s="100"/>
      <c r="D31" s="100"/>
      <c r="E31" s="133"/>
      <c r="F31" s="32" t="s">
        <v>21</v>
      </c>
      <c r="G31" s="88"/>
      <c r="H31" s="72">
        <f>H34+H37</f>
        <v>0</v>
      </c>
      <c r="I31" s="73"/>
      <c r="J31" s="73"/>
      <c r="K31" s="73"/>
      <c r="L31" s="73"/>
      <c r="M31" s="73"/>
      <c r="N31" s="74"/>
      <c r="O31" s="72">
        <f>O34+O37</f>
        <v>0</v>
      </c>
      <c r="P31" s="73"/>
      <c r="Q31" s="73"/>
      <c r="R31" s="73"/>
      <c r="S31" s="73"/>
      <c r="T31" s="73"/>
      <c r="U31" s="74"/>
      <c r="V31" s="72">
        <f>V34+V37</f>
        <v>0</v>
      </c>
      <c r="W31" s="73"/>
      <c r="X31" s="73"/>
      <c r="Y31" s="73"/>
      <c r="Z31" s="73"/>
      <c r="AA31" s="73"/>
      <c r="AB31" s="74"/>
      <c r="AC31" s="19"/>
      <c r="AD31" s="20"/>
      <c r="AE31" s="20"/>
      <c r="AF31" s="29"/>
    </row>
    <row r="32" spans="1:32" s="4" customFormat="1" ht="20.25" customHeight="1">
      <c r="A32" s="134"/>
      <c r="B32" s="135"/>
      <c r="C32" s="135"/>
      <c r="D32" s="135"/>
      <c r="E32" s="136"/>
      <c r="F32" s="34" t="s">
        <v>14</v>
      </c>
      <c r="G32" s="88"/>
      <c r="H32" s="75">
        <f>SUM(H30:N31)</f>
        <v>133000000</v>
      </c>
      <c r="I32" s="76"/>
      <c r="J32" s="76"/>
      <c r="K32" s="76"/>
      <c r="L32" s="76"/>
      <c r="M32" s="76"/>
      <c r="N32" s="77"/>
      <c r="O32" s="75">
        <f>SUM(O30:U31)</f>
        <v>154541428</v>
      </c>
      <c r="P32" s="76"/>
      <c r="Q32" s="76"/>
      <c r="R32" s="76"/>
      <c r="S32" s="76"/>
      <c r="T32" s="76"/>
      <c r="U32" s="77"/>
      <c r="V32" s="75">
        <f>SUM(V30:AB31)</f>
        <v>154541428</v>
      </c>
      <c r="W32" s="76"/>
      <c r="X32" s="76"/>
      <c r="Y32" s="76"/>
      <c r="Z32" s="76"/>
      <c r="AA32" s="76"/>
      <c r="AB32" s="77"/>
      <c r="AC32" s="19"/>
      <c r="AD32" s="20"/>
      <c r="AE32" s="20"/>
      <c r="AF32" s="29"/>
    </row>
    <row r="33" spans="1:32" ht="20.25" customHeight="1">
      <c r="A33" s="38" t="s">
        <v>41</v>
      </c>
      <c r="B33" s="39"/>
      <c r="C33" s="39"/>
      <c r="D33" s="39"/>
      <c r="E33" s="40"/>
      <c r="F33" s="32" t="s">
        <v>25</v>
      </c>
      <c r="G33" s="33"/>
      <c r="H33" s="72">
        <v>20000000</v>
      </c>
      <c r="I33" s="73"/>
      <c r="J33" s="73"/>
      <c r="K33" s="73"/>
      <c r="L33" s="73"/>
      <c r="M33" s="73"/>
      <c r="N33" s="74"/>
      <c r="O33" s="72">
        <v>20059900</v>
      </c>
      <c r="P33" s="73"/>
      <c r="Q33" s="73"/>
      <c r="R33" s="73"/>
      <c r="S33" s="73"/>
      <c r="T33" s="73"/>
      <c r="U33" s="74"/>
      <c r="V33" s="72">
        <v>20059900</v>
      </c>
      <c r="W33" s="73"/>
      <c r="X33" s="73"/>
      <c r="Y33" s="73"/>
      <c r="Z33" s="73"/>
      <c r="AA33" s="73"/>
      <c r="AB33" s="74"/>
      <c r="AC33" s="19"/>
      <c r="AD33" s="20"/>
      <c r="AE33" s="20"/>
      <c r="AF33" s="29"/>
    </row>
    <row r="34" spans="1:32" ht="20.25" customHeight="1">
      <c r="A34" s="41"/>
      <c r="B34" s="42"/>
      <c r="C34" s="42"/>
      <c r="D34" s="42"/>
      <c r="E34" s="43"/>
      <c r="F34" s="32" t="s">
        <v>26</v>
      </c>
      <c r="G34" s="33"/>
      <c r="H34" s="72">
        <v>0</v>
      </c>
      <c r="I34" s="73"/>
      <c r="J34" s="73"/>
      <c r="K34" s="73"/>
      <c r="L34" s="73"/>
      <c r="M34" s="73"/>
      <c r="N34" s="74"/>
      <c r="O34" s="72">
        <v>0</v>
      </c>
      <c r="P34" s="73"/>
      <c r="Q34" s="73"/>
      <c r="R34" s="73"/>
      <c r="S34" s="73"/>
      <c r="T34" s="73"/>
      <c r="U34" s="74"/>
      <c r="V34" s="72">
        <v>0</v>
      </c>
      <c r="W34" s="73"/>
      <c r="X34" s="73"/>
      <c r="Y34" s="73"/>
      <c r="Z34" s="73"/>
      <c r="AA34" s="73"/>
      <c r="AB34" s="74"/>
      <c r="AC34" s="19"/>
      <c r="AD34" s="20"/>
      <c r="AE34" s="20"/>
      <c r="AF34" s="29"/>
    </row>
    <row r="35" spans="1:32" s="4" customFormat="1" ht="20.25" customHeight="1">
      <c r="A35" s="44"/>
      <c r="B35" s="45"/>
      <c r="C35" s="45"/>
      <c r="D35" s="45"/>
      <c r="E35" s="46"/>
      <c r="F35" s="34" t="s">
        <v>27</v>
      </c>
      <c r="G35" s="35"/>
      <c r="H35" s="75">
        <f>SUM(H33:N34)</f>
        <v>20000000</v>
      </c>
      <c r="I35" s="76"/>
      <c r="J35" s="76"/>
      <c r="K35" s="76"/>
      <c r="L35" s="76"/>
      <c r="M35" s="76"/>
      <c r="N35" s="77"/>
      <c r="O35" s="75">
        <f>SUM(O33:U34)</f>
        <v>20059900</v>
      </c>
      <c r="P35" s="76"/>
      <c r="Q35" s="76"/>
      <c r="R35" s="76"/>
      <c r="S35" s="76"/>
      <c r="T35" s="76"/>
      <c r="U35" s="77"/>
      <c r="V35" s="75">
        <f>SUM(V33:AB34)</f>
        <v>20059900</v>
      </c>
      <c r="W35" s="76"/>
      <c r="X35" s="76"/>
      <c r="Y35" s="76"/>
      <c r="Z35" s="76"/>
      <c r="AA35" s="76"/>
      <c r="AB35" s="77"/>
      <c r="AC35" s="19"/>
      <c r="AD35" s="20"/>
      <c r="AE35" s="20"/>
      <c r="AF35" s="29"/>
    </row>
    <row r="36" spans="1:32" ht="20.25" customHeight="1">
      <c r="A36" s="38" t="s">
        <v>38</v>
      </c>
      <c r="B36" s="39"/>
      <c r="C36" s="39"/>
      <c r="D36" s="39"/>
      <c r="E36" s="40"/>
      <c r="F36" s="32" t="s">
        <v>25</v>
      </c>
      <c r="G36" s="33"/>
      <c r="H36" s="72">
        <v>113000000</v>
      </c>
      <c r="I36" s="73"/>
      <c r="J36" s="73"/>
      <c r="K36" s="73"/>
      <c r="L36" s="73"/>
      <c r="M36" s="73"/>
      <c r="N36" s="74"/>
      <c r="O36" s="72">
        <v>134481528</v>
      </c>
      <c r="P36" s="73"/>
      <c r="Q36" s="73"/>
      <c r="R36" s="73"/>
      <c r="S36" s="73"/>
      <c r="T36" s="73"/>
      <c r="U36" s="74"/>
      <c r="V36" s="72">
        <v>134481528</v>
      </c>
      <c r="W36" s="73"/>
      <c r="X36" s="73"/>
      <c r="Y36" s="73"/>
      <c r="Z36" s="73"/>
      <c r="AA36" s="73"/>
      <c r="AB36" s="74"/>
      <c r="AC36" s="19"/>
      <c r="AD36" s="20"/>
      <c r="AE36" s="20"/>
      <c r="AF36" s="29"/>
    </row>
    <row r="37" spans="1:32" ht="20.25" customHeight="1">
      <c r="A37" s="41"/>
      <c r="B37" s="42"/>
      <c r="C37" s="42"/>
      <c r="D37" s="42"/>
      <c r="E37" s="43"/>
      <c r="F37" s="32" t="s">
        <v>26</v>
      </c>
      <c r="G37" s="33"/>
      <c r="H37" s="72">
        <v>0</v>
      </c>
      <c r="I37" s="73"/>
      <c r="J37" s="73"/>
      <c r="K37" s="73"/>
      <c r="L37" s="73"/>
      <c r="M37" s="73"/>
      <c r="N37" s="74"/>
      <c r="O37" s="72">
        <v>0</v>
      </c>
      <c r="P37" s="73"/>
      <c r="Q37" s="73"/>
      <c r="R37" s="73"/>
      <c r="S37" s="73"/>
      <c r="T37" s="73"/>
      <c r="U37" s="74"/>
      <c r="V37" s="72">
        <v>0</v>
      </c>
      <c r="W37" s="73"/>
      <c r="X37" s="73"/>
      <c r="Y37" s="73"/>
      <c r="Z37" s="73"/>
      <c r="AA37" s="73"/>
      <c r="AB37" s="74"/>
      <c r="AC37" s="19"/>
      <c r="AD37" s="20"/>
      <c r="AE37" s="20"/>
      <c r="AF37" s="29"/>
    </row>
    <row r="38" spans="1:32" s="4" customFormat="1" ht="20.25" customHeight="1">
      <c r="A38" s="44"/>
      <c r="B38" s="45"/>
      <c r="C38" s="45"/>
      <c r="D38" s="45"/>
      <c r="E38" s="46"/>
      <c r="F38" s="34" t="s">
        <v>27</v>
      </c>
      <c r="G38" s="35"/>
      <c r="H38" s="75">
        <f>SUM(H36:N37)</f>
        <v>113000000</v>
      </c>
      <c r="I38" s="76"/>
      <c r="J38" s="76"/>
      <c r="K38" s="76"/>
      <c r="L38" s="76"/>
      <c r="M38" s="76"/>
      <c r="N38" s="77"/>
      <c r="O38" s="75">
        <f>SUM(O36:U37)</f>
        <v>134481528</v>
      </c>
      <c r="P38" s="76"/>
      <c r="Q38" s="76"/>
      <c r="R38" s="76"/>
      <c r="S38" s="76"/>
      <c r="T38" s="76"/>
      <c r="U38" s="77"/>
      <c r="V38" s="75">
        <f>SUM(V36:AB37)</f>
        <v>134481528</v>
      </c>
      <c r="W38" s="76"/>
      <c r="X38" s="76"/>
      <c r="Y38" s="76"/>
      <c r="Z38" s="76"/>
      <c r="AA38" s="76"/>
      <c r="AB38" s="77"/>
      <c r="AC38" s="19"/>
      <c r="AD38" s="20"/>
      <c r="AE38" s="20"/>
      <c r="AF38" s="29"/>
    </row>
    <row r="39" spans="1:32" ht="20.25" customHeight="1">
      <c r="A39" s="47" t="s">
        <v>39</v>
      </c>
      <c r="B39" s="48"/>
      <c r="C39" s="48"/>
      <c r="D39" s="48"/>
      <c r="E39" s="49"/>
      <c r="F39" s="32" t="s">
        <v>25</v>
      </c>
      <c r="G39" s="33"/>
      <c r="H39" s="72">
        <f>H42+H45</f>
        <v>0</v>
      </c>
      <c r="I39" s="73"/>
      <c r="J39" s="73"/>
      <c r="K39" s="73"/>
      <c r="L39" s="73"/>
      <c r="M39" s="73"/>
      <c r="N39" s="74"/>
      <c r="O39" s="72">
        <f>O42+O45</f>
        <v>0</v>
      </c>
      <c r="P39" s="73"/>
      <c r="Q39" s="73"/>
      <c r="R39" s="73"/>
      <c r="S39" s="73"/>
      <c r="T39" s="73"/>
      <c r="U39" s="74"/>
      <c r="V39" s="72">
        <f>V42+V45</f>
        <v>0</v>
      </c>
      <c r="W39" s="73"/>
      <c r="X39" s="73"/>
      <c r="Y39" s="73"/>
      <c r="Z39" s="73"/>
      <c r="AA39" s="73"/>
      <c r="AB39" s="74"/>
      <c r="AC39" s="19"/>
      <c r="AD39" s="20"/>
      <c r="AE39" s="20"/>
      <c r="AF39" s="29"/>
    </row>
    <row r="40" spans="1:32" ht="20.25" customHeight="1">
      <c r="A40" s="50"/>
      <c r="B40" s="51"/>
      <c r="C40" s="51"/>
      <c r="D40" s="51"/>
      <c r="E40" s="52"/>
      <c r="F40" s="32" t="s">
        <v>26</v>
      </c>
      <c r="G40" s="33"/>
      <c r="H40" s="72">
        <f>H43+H46</f>
        <v>22000000</v>
      </c>
      <c r="I40" s="73"/>
      <c r="J40" s="73"/>
      <c r="K40" s="73"/>
      <c r="L40" s="73"/>
      <c r="M40" s="73"/>
      <c r="N40" s="74"/>
      <c r="O40" s="72">
        <f>O43+O46</f>
        <v>191233174</v>
      </c>
      <c r="P40" s="73"/>
      <c r="Q40" s="73"/>
      <c r="R40" s="73"/>
      <c r="S40" s="73"/>
      <c r="T40" s="73"/>
      <c r="U40" s="74"/>
      <c r="V40" s="72">
        <f>V43+V46</f>
        <v>22751491</v>
      </c>
      <c r="W40" s="73"/>
      <c r="X40" s="73"/>
      <c r="Y40" s="73"/>
      <c r="Z40" s="73"/>
      <c r="AA40" s="73"/>
      <c r="AB40" s="74"/>
      <c r="AC40" s="19"/>
      <c r="AD40" s="20"/>
      <c r="AE40" s="20"/>
      <c r="AF40" s="29"/>
    </row>
    <row r="41" spans="1:32" s="4" customFormat="1" ht="20.25" customHeight="1">
      <c r="A41" s="53"/>
      <c r="B41" s="54"/>
      <c r="C41" s="54"/>
      <c r="D41" s="54"/>
      <c r="E41" s="55"/>
      <c r="F41" s="34" t="s">
        <v>27</v>
      </c>
      <c r="G41" s="35"/>
      <c r="H41" s="75">
        <f>SUM(H39:N40)</f>
        <v>22000000</v>
      </c>
      <c r="I41" s="76"/>
      <c r="J41" s="76"/>
      <c r="K41" s="76"/>
      <c r="L41" s="76"/>
      <c r="M41" s="76"/>
      <c r="N41" s="77"/>
      <c r="O41" s="75">
        <f>SUM(O39:U40)</f>
        <v>191233174</v>
      </c>
      <c r="P41" s="76"/>
      <c r="Q41" s="76"/>
      <c r="R41" s="76"/>
      <c r="S41" s="76"/>
      <c r="T41" s="76"/>
      <c r="U41" s="77"/>
      <c r="V41" s="75">
        <f>SUM(V39:AB40)</f>
        <v>22751491</v>
      </c>
      <c r="W41" s="76"/>
      <c r="X41" s="76"/>
      <c r="Y41" s="76"/>
      <c r="Z41" s="76"/>
      <c r="AA41" s="76"/>
      <c r="AB41" s="77"/>
      <c r="AC41" s="19"/>
      <c r="AD41" s="20"/>
      <c r="AE41" s="20"/>
      <c r="AF41" s="29"/>
    </row>
    <row r="42" spans="1:32" ht="20.25" customHeight="1">
      <c r="A42" s="38" t="s">
        <v>40</v>
      </c>
      <c r="B42" s="39"/>
      <c r="C42" s="39"/>
      <c r="D42" s="39"/>
      <c r="E42" s="40"/>
      <c r="F42" s="32" t="s">
        <v>25</v>
      </c>
      <c r="G42" s="33"/>
      <c r="H42" s="72">
        <v>0</v>
      </c>
      <c r="I42" s="73"/>
      <c r="J42" s="73"/>
      <c r="K42" s="73"/>
      <c r="L42" s="73"/>
      <c r="M42" s="73"/>
      <c r="N42" s="74"/>
      <c r="O42" s="72">
        <v>0</v>
      </c>
      <c r="P42" s="73"/>
      <c r="Q42" s="73"/>
      <c r="R42" s="73"/>
      <c r="S42" s="73"/>
      <c r="T42" s="73"/>
      <c r="U42" s="74"/>
      <c r="V42" s="72">
        <v>0</v>
      </c>
      <c r="W42" s="73"/>
      <c r="X42" s="73"/>
      <c r="Y42" s="73"/>
      <c r="Z42" s="73"/>
      <c r="AA42" s="73"/>
      <c r="AB42" s="74"/>
      <c r="AC42" s="19"/>
      <c r="AD42" s="20"/>
      <c r="AE42" s="20"/>
      <c r="AF42" s="29"/>
    </row>
    <row r="43" spans="1:32" ht="20.25" customHeight="1">
      <c r="A43" s="41"/>
      <c r="B43" s="42"/>
      <c r="C43" s="42"/>
      <c r="D43" s="42"/>
      <c r="E43" s="43"/>
      <c r="F43" s="32" t="s">
        <v>26</v>
      </c>
      <c r="G43" s="33"/>
      <c r="H43" s="72">
        <v>1000000</v>
      </c>
      <c r="I43" s="73"/>
      <c r="J43" s="73"/>
      <c r="K43" s="73"/>
      <c r="L43" s="73"/>
      <c r="M43" s="73"/>
      <c r="N43" s="74"/>
      <c r="O43" s="72">
        <v>1000229</v>
      </c>
      <c r="P43" s="73"/>
      <c r="Q43" s="73"/>
      <c r="R43" s="73"/>
      <c r="S43" s="73"/>
      <c r="T43" s="73"/>
      <c r="U43" s="74"/>
      <c r="V43" s="72">
        <v>0</v>
      </c>
      <c r="W43" s="73"/>
      <c r="X43" s="73"/>
      <c r="Y43" s="73"/>
      <c r="Z43" s="73"/>
      <c r="AA43" s="73"/>
      <c r="AB43" s="74"/>
      <c r="AC43" s="19"/>
      <c r="AD43" s="20"/>
      <c r="AE43" s="20"/>
      <c r="AF43" s="29"/>
    </row>
    <row r="44" spans="1:32" s="4" customFormat="1" ht="20.25" customHeight="1">
      <c r="A44" s="41"/>
      <c r="B44" s="42"/>
      <c r="C44" s="42"/>
      <c r="D44" s="42"/>
      <c r="E44" s="43"/>
      <c r="F44" s="128" t="s">
        <v>27</v>
      </c>
      <c r="G44" s="129"/>
      <c r="H44" s="75">
        <f>SUM(H42:N43)</f>
        <v>1000000</v>
      </c>
      <c r="I44" s="76"/>
      <c r="J44" s="76"/>
      <c r="K44" s="76"/>
      <c r="L44" s="76"/>
      <c r="M44" s="76"/>
      <c r="N44" s="77"/>
      <c r="O44" s="75">
        <f>SUM(O42:U43)</f>
        <v>1000229</v>
      </c>
      <c r="P44" s="76"/>
      <c r="Q44" s="76"/>
      <c r="R44" s="76"/>
      <c r="S44" s="76"/>
      <c r="T44" s="76"/>
      <c r="U44" s="77"/>
      <c r="V44" s="75">
        <f>SUM(V42:AB43)</f>
        <v>0</v>
      </c>
      <c r="W44" s="76"/>
      <c r="X44" s="76"/>
      <c r="Y44" s="76"/>
      <c r="Z44" s="76"/>
      <c r="AA44" s="76"/>
      <c r="AB44" s="77"/>
      <c r="AC44" s="19"/>
      <c r="AD44" s="20"/>
      <c r="AE44" s="20"/>
      <c r="AF44" s="29"/>
    </row>
    <row r="45" spans="1:32" ht="20.25" customHeight="1">
      <c r="A45" s="126" t="s">
        <v>42</v>
      </c>
      <c r="B45" s="39"/>
      <c r="C45" s="39"/>
      <c r="D45" s="39"/>
      <c r="E45" s="40"/>
      <c r="F45" s="32" t="s">
        <v>25</v>
      </c>
      <c r="G45" s="33"/>
      <c r="H45" s="72">
        <v>0</v>
      </c>
      <c r="I45" s="73"/>
      <c r="J45" s="73"/>
      <c r="K45" s="73"/>
      <c r="L45" s="73"/>
      <c r="M45" s="73"/>
      <c r="N45" s="74"/>
      <c r="O45" s="72">
        <v>0</v>
      </c>
      <c r="P45" s="73"/>
      <c r="Q45" s="73"/>
      <c r="R45" s="73"/>
      <c r="S45" s="73"/>
      <c r="T45" s="73"/>
      <c r="U45" s="74"/>
      <c r="V45" s="72">
        <v>0</v>
      </c>
      <c r="W45" s="73"/>
      <c r="X45" s="73"/>
      <c r="Y45" s="73"/>
      <c r="Z45" s="73"/>
      <c r="AA45" s="73"/>
      <c r="AB45" s="74"/>
      <c r="AC45" s="19"/>
      <c r="AD45" s="20"/>
      <c r="AE45" s="20"/>
      <c r="AF45" s="29"/>
    </row>
    <row r="46" spans="1:32" ht="20.25" customHeight="1">
      <c r="A46" s="41"/>
      <c r="B46" s="42"/>
      <c r="C46" s="42"/>
      <c r="D46" s="42"/>
      <c r="E46" s="43"/>
      <c r="F46" s="32" t="s">
        <v>26</v>
      </c>
      <c r="G46" s="33"/>
      <c r="H46" s="72">
        <v>21000000</v>
      </c>
      <c r="I46" s="73"/>
      <c r="J46" s="73"/>
      <c r="K46" s="73"/>
      <c r="L46" s="73"/>
      <c r="M46" s="73"/>
      <c r="N46" s="74"/>
      <c r="O46" s="72">
        <v>190232945</v>
      </c>
      <c r="P46" s="73"/>
      <c r="Q46" s="73"/>
      <c r="R46" s="73"/>
      <c r="S46" s="73"/>
      <c r="T46" s="73"/>
      <c r="U46" s="74"/>
      <c r="V46" s="72">
        <v>22751491</v>
      </c>
      <c r="W46" s="73"/>
      <c r="X46" s="73"/>
      <c r="Y46" s="73"/>
      <c r="Z46" s="73"/>
      <c r="AA46" s="73"/>
      <c r="AB46" s="74"/>
      <c r="AC46" s="19"/>
      <c r="AD46" s="20"/>
      <c r="AE46" s="20"/>
      <c r="AF46" s="29"/>
    </row>
    <row r="47" spans="1:32" s="4" customFormat="1" ht="20.25" customHeight="1" thickBot="1">
      <c r="A47" s="69"/>
      <c r="B47" s="70"/>
      <c r="C47" s="70"/>
      <c r="D47" s="70"/>
      <c r="E47" s="71"/>
      <c r="F47" s="66" t="s">
        <v>27</v>
      </c>
      <c r="G47" s="67"/>
      <c r="H47" s="89">
        <f>SUM(H45:N46)</f>
        <v>21000000</v>
      </c>
      <c r="I47" s="90"/>
      <c r="J47" s="90"/>
      <c r="K47" s="90"/>
      <c r="L47" s="90"/>
      <c r="M47" s="90"/>
      <c r="N47" s="91"/>
      <c r="O47" s="89">
        <f>SUM(O45:U46)</f>
        <v>190232945</v>
      </c>
      <c r="P47" s="90"/>
      <c r="Q47" s="90"/>
      <c r="R47" s="90"/>
      <c r="S47" s="90"/>
      <c r="T47" s="90"/>
      <c r="U47" s="91"/>
      <c r="V47" s="89">
        <f>SUM(V45:AB46)</f>
        <v>22751491</v>
      </c>
      <c r="W47" s="90"/>
      <c r="X47" s="90"/>
      <c r="Y47" s="90"/>
      <c r="Z47" s="90"/>
      <c r="AA47" s="90"/>
      <c r="AB47" s="91"/>
      <c r="AC47" s="19"/>
      <c r="AD47" s="20"/>
      <c r="AE47" s="20"/>
      <c r="AF47" s="29"/>
    </row>
    <row r="48" spans="1:32" ht="13.5">
      <c r="A48" s="18"/>
      <c r="B48" s="18"/>
      <c r="C48" s="18"/>
      <c r="D48" s="18"/>
      <c r="E48" s="18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3"/>
      <c r="AD48" s="24"/>
      <c r="AE48" s="24"/>
      <c r="AF48" s="26"/>
    </row>
    <row r="49" spans="1:32" ht="13.5">
      <c r="A49" s="18"/>
      <c r="B49" s="18"/>
      <c r="C49" s="18"/>
      <c r="D49" s="18"/>
      <c r="E49" s="18"/>
      <c r="F49" s="21"/>
      <c r="G49" s="21"/>
      <c r="H49" s="21"/>
      <c r="I49" s="21"/>
      <c r="J49" s="21"/>
      <c r="K49" s="21"/>
      <c r="L49" s="21"/>
      <c r="M49" s="21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3"/>
      <c r="AD49" s="24"/>
      <c r="AE49" s="24"/>
      <c r="AF49" s="26"/>
    </row>
  </sheetData>
  <mergeCells count="183">
    <mergeCell ref="O16:U16"/>
    <mergeCell ref="O15:U15"/>
    <mergeCell ref="V16:AB16"/>
    <mergeCell ref="V15:AB15"/>
    <mergeCell ref="V34:AB34"/>
    <mergeCell ref="V33:AB33"/>
    <mergeCell ref="V22:AB22"/>
    <mergeCell ref="V21:AB21"/>
    <mergeCell ref="A8:C8"/>
    <mergeCell ref="F30:G30"/>
    <mergeCell ref="F31:G31"/>
    <mergeCell ref="F11:G11"/>
    <mergeCell ref="F10:G10"/>
    <mergeCell ref="F13:G13"/>
    <mergeCell ref="F29:G29"/>
    <mergeCell ref="F28:G28"/>
    <mergeCell ref="F27:G27"/>
    <mergeCell ref="F26:G26"/>
    <mergeCell ref="F33:G33"/>
    <mergeCell ref="A7:F7"/>
    <mergeCell ref="A9:E11"/>
    <mergeCell ref="A12:E14"/>
    <mergeCell ref="A30:E32"/>
    <mergeCell ref="A27:E29"/>
    <mergeCell ref="A24:E26"/>
    <mergeCell ref="A15:E17"/>
    <mergeCell ref="A18:E20"/>
    <mergeCell ref="A21:E23"/>
    <mergeCell ref="F44:G44"/>
    <mergeCell ref="F43:G43"/>
    <mergeCell ref="F42:G42"/>
    <mergeCell ref="F41:G41"/>
    <mergeCell ref="F40:G40"/>
    <mergeCell ref="F39:G39"/>
    <mergeCell ref="F38:G38"/>
    <mergeCell ref="F37:G37"/>
    <mergeCell ref="F36:G36"/>
    <mergeCell ref="F19:G19"/>
    <mergeCell ref="F18:G18"/>
    <mergeCell ref="F32:G32"/>
    <mergeCell ref="F23:G23"/>
    <mergeCell ref="F22:G22"/>
    <mergeCell ref="F21:G21"/>
    <mergeCell ref="F20:G20"/>
    <mergeCell ref="F35:G35"/>
    <mergeCell ref="F34:G34"/>
    <mergeCell ref="F25:G25"/>
    <mergeCell ref="F24:G24"/>
    <mergeCell ref="V8:AB8"/>
    <mergeCell ref="A42:E44"/>
    <mergeCell ref="A33:E35"/>
    <mergeCell ref="A36:E38"/>
    <mergeCell ref="A39:E41"/>
    <mergeCell ref="H12:N12"/>
    <mergeCell ref="H13:N13"/>
    <mergeCell ref="H14:N14"/>
    <mergeCell ref="F9:G9"/>
    <mergeCell ref="F17:G17"/>
    <mergeCell ref="F16:G16"/>
    <mergeCell ref="F15:G15"/>
    <mergeCell ref="F14:G14"/>
    <mergeCell ref="F12:G12"/>
    <mergeCell ref="A4:H5"/>
    <mergeCell ref="AD6:AE6"/>
    <mergeCell ref="A6:C6"/>
    <mergeCell ref="D8:F8"/>
    <mergeCell ref="H6:N7"/>
    <mergeCell ref="O6:U7"/>
    <mergeCell ref="V6:AB7"/>
    <mergeCell ref="D6:F6"/>
    <mergeCell ref="H8:N8"/>
    <mergeCell ref="O8:U8"/>
    <mergeCell ref="H9:N9"/>
    <mergeCell ref="H10:N10"/>
    <mergeCell ref="H11:N11"/>
    <mergeCell ref="V9:AB9"/>
    <mergeCell ref="V10:AB10"/>
    <mergeCell ref="V11:AB11"/>
    <mergeCell ref="H27:N27"/>
    <mergeCell ref="H28:N28"/>
    <mergeCell ref="H15:N15"/>
    <mergeCell ref="H16:N16"/>
    <mergeCell ref="H17:N17"/>
    <mergeCell ref="H24:N24"/>
    <mergeCell ref="H18:N18"/>
    <mergeCell ref="H19:N19"/>
    <mergeCell ref="H20:N20"/>
    <mergeCell ref="H21:N21"/>
    <mergeCell ref="H22:N22"/>
    <mergeCell ref="H23:N23"/>
    <mergeCell ref="H33:N33"/>
    <mergeCell ref="H34:N34"/>
    <mergeCell ref="H29:N29"/>
    <mergeCell ref="H30:N30"/>
    <mergeCell ref="H31:N31"/>
    <mergeCell ref="H32:N32"/>
    <mergeCell ref="H25:N25"/>
    <mergeCell ref="H26:N26"/>
    <mergeCell ref="H41:N41"/>
    <mergeCell ref="H42:N42"/>
    <mergeCell ref="H35:N35"/>
    <mergeCell ref="H36:N36"/>
    <mergeCell ref="H37:N37"/>
    <mergeCell ref="H38:N38"/>
    <mergeCell ref="H43:N43"/>
    <mergeCell ref="H44:N44"/>
    <mergeCell ref="O9:U9"/>
    <mergeCell ref="O10:U10"/>
    <mergeCell ref="O11:U11"/>
    <mergeCell ref="O12:U12"/>
    <mergeCell ref="O13:U13"/>
    <mergeCell ref="O14:U14"/>
    <mergeCell ref="H39:N39"/>
    <mergeCell ref="H40:N40"/>
    <mergeCell ref="O17:U17"/>
    <mergeCell ref="O24:U24"/>
    <mergeCell ref="O25:U25"/>
    <mergeCell ref="O26:U26"/>
    <mergeCell ref="O22:U22"/>
    <mergeCell ref="O23:U23"/>
    <mergeCell ref="O31:U31"/>
    <mergeCell ref="O32:U32"/>
    <mergeCell ref="O18:U18"/>
    <mergeCell ref="O19:U19"/>
    <mergeCell ref="O27:U27"/>
    <mergeCell ref="O28:U28"/>
    <mergeCell ref="O29:U29"/>
    <mergeCell ref="O30:U30"/>
    <mergeCell ref="O20:U20"/>
    <mergeCell ref="O21:U21"/>
    <mergeCell ref="O33:U33"/>
    <mergeCell ref="O34:U34"/>
    <mergeCell ref="O35:U35"/>
    <mergeCell ref="O36:U36"/>
    <mergeCell ref="O37:U37"/>
    <mergeCell ref="O38:U38"/>
    <mergeCell ref="O39:U39"/>
    <mergeCell ref="O40:U40"/>
    <mergeCell ref="O41:U41"/>
    <mergeCell ref="O42:U42"/>
    <mergeCell ref="O43:U43"/>
    <mergeCell ref="O44:U44"/>
    <mergeCell ref="V17:AB17"/>
    <mergeCell ref="V24:AB24"/>
    <mergeCell ref="V25:AB25"/>
    <mergeCell ref="V12:AB12"/>
    <mergeCell ref="V13:AB13"/>
    <mergeCell ref="V14:AB14"/>
    <mergeCell ref="V19:AB19"/>
    <mergeCell ref="V18:AB18"/>
    <mergeCell ref="V35:AB35"/>
    <mergeCell ref="V26:AB26"/>
    <mergeCell ref="V29:AB29"/>
    <mergeCell ref="V37:AB37"/>
    <mergeCell ref="V36:AB36"/>
    <mergeCell ref="V28:AB28"/>
    <mergeCell ref="V27:AB27"/>
    <mergeCell ref="V30:AB30"/>
    <mergeCell ref="V31:AB31"/>
    <mergeCell ref="V32:AB32"/>
    <mergeCell ref="V44:AB44"/>
    <mergeCell ref="A1:AC2"/>
    <mergeCell ref="V40:AB40"/>
    <mergeCell ref="V41:AB41"/>
    <mergeCell ref="V38:AB38"/>
    <mergeCell ref="V39:AB39"/>
    <mergeCell ref="V43:AB43"/>
    <mergeCell ref="V42:AB42"/>
    <mergeCell ref="V20:AB20"/>
    <mergeCell ref="V23:AB23"/>
    <mergeCell ref="A45:E47"/>
    <mergeCell ref="F45:G45"/>
    <mergeCell ref="H45:N45"/>
    <mergeCell ref="O45:U45"/>
    <mergeCell ref="F47:G47"/>
    <mergeCell ref="H47:N47"/>
    <mergeCell ref="O47:U47"/>
    <mergeCell ref="V47:AB47"/>
    <mergeCell ref="V45:AB45"/>
    <mergeCell ref="F46:G46"/>
    <mergeCell ref="H46:N46"/>
    <mergeCell ref="O46:U46"/>
    <mergeCell ref="V46:AB46"/>
  </mergeCells>
  <printOptions horizontalCentered="1" verticalCentered="1"/>
  <pageMargins left="0.7874015748031497" right="0.7874015748031497" top="0.3937007874015748" bottom="0.7874015748031497" header="0.5118110236220472" footer="0.5118110236220472"/>
  <pageSetup fitToHeight="2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7"/>
  <sheetViews>
    <sheetView view="pageBreakPreview" zoomScale="75" zoomScaleSheetLayoutView="75" workbookViewId="0" topLeftCell="A1">
      <selection activeCell="E2" sqref="E2"/>
    </sheetView>
  </sheetViews>
  <sheetFormatPr defaultColWidth="9.00390625" defaultRowHeight="13.5"/>
  <cols>
    <col min="1" max="12" width="3.375" style="3" customWidth="1"/>
    <col min="13" max="13" width="7.00390625" style="3" customWidth="1"/>
    <col min="14" max="19" width="3.375" style="3" customWidth="1"/>
    <col min="20" max="16384" width="2.625" style="3" customWidth="1"/>
  </cols>
  <sheetData>
    <row r="1" spans="1:14" ht="34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23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  <c r="P2" s="12"/>
      <c r="Q2" s="12"/>
      <c r="R2" s="12"/>
      <c r="S2" s="12"/>
      <c r="T2" s="12"/>
      <c r="U2" s="12"/>
      <c r="V2" s="12"/>
      <c r="W2" s="12"/>
    </row>
    <row r="3" ht="16.5" customHeight="1">
      <c r="A3" s="78"/>
    </row>
    <row r="4" spans="1:28" ht="14.25" customHeight="1">
      <c r="A4" s="78"/>
      <c r="X4" s="117" t="s">
        <v>48</v>
      </c>
      <c r="Y4" s="117"/>
      <c r="Z4" s="117"/>
      <c r="AA4" s="117"/>
      <c r="AB4" s="117"/>
    </row>
    <row r="5" spans="1:28" ht="13.5" customHeight="1" thickBot="1">
      <c r="A5" s="155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25"/>
      <c r="X5" s="118"/>
      <c r="Y5" s="118"/>
      <c r="Z5" s="118"/>
      <c r="AA5" s="118"/>
      <c r="AB5" s="118"/>
    </row>
    <row r="6" spans="1:28" ht="14.25" customHeight="1">
      <c r="A6" s="102" t="s">
        <v>29</v>
      </c>
      <c r="B6" s="102"/>
      <c r="C6" s="102"/>
      <c r="D6" s="102"/>
      <c r="E6" s="102"/>
      <c r="F6" s="102"/>
      <c r="G6" s="102" t="s">
        <v>30</v>
      </c>
      <c r="H6" s="102"/>
      <c r="I6" s="102"/>
      <c r="J6" s="102"/>
      <c r="K6" s="102"/>
      <c r="L6" s="102"/>
      <c r="M6" s="96" t="s">
        <v>31</v>
      </c>
      <c r="N6" s="96" t="s">
        <v>32</v>
      </c>
      <c r="O6" s="96"/>
      <c r="P6" s="96"/>
      <c r="Q6" s="96"/>
      <c r="R6" s="96"/>
      <c r="S6" s="96"/>
      <c r="T6" s="102" t="s">
        <v>34</v>
      </c>
      <c r="U6" s="102"/>
      <c r="V6" s="102"/>
      <c r="W6" s="102"/>
      <c r="X6" s="102"/>
      <c r="Y6" s="102"/>
      <c r="Z6" s="102"/>
      <c r="AA6" s="102"/>
      <c r="AB6" s="114"/>
    </row>
    <row r="7" spans="1:28" ht="14.2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97"/>
      <c r="N7" s="98"/>
      <c r="O7" s="98"/>
      <c r="P7" s="98"/>
      <c r="Q7" s="98"/>
      <c r="R7" s="98"/>
      <c r="S7" s="98"/>
      <c r="T7" s="97"/>
      <c r="U7" s="97"/>
      <c r="V7" s="97"/>
      <c r="W7" s="97"/>
      <c r="X7" s="97"/>
      <c r="Y7" s="97"/>
      <c r="Z7" s="97"/>
      <c r="AA7" s="97"/>
      <c r="AB7" s="115"/>
    </row>
    <row r="8" spans="1:28" ht="14.2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97"/>
      <c r="N8" s="98"/>
      <c r="O8" s="98"/>
      <c r="P8" s="98"/>
      <c r="Q8" s="98"/>
      <c r="R8" s="98"/>
      <c r="S8" s="98"/>
      <c r="T8" s="113" t="s">
        <v>59</v>
      </c>
      <c r="U8" s="113"/>
      <c r="V8" s="113"/>
      <c r="W8" s="113" t="s">
        <v>55</v>
      </c>
      <c r="X8" s="113"/>
      <c r="Y8" s="113"/>
      <c r="Z8" s="113" t="s">
        <v>33</v>
      </c>
      <c r="AA8" s="113"/>
      <c r="AB8" s="113"/>
    </row>
    <row r="9" spans="1:28" ht="20.25" customHeight="1">
      <c r="A9" s="72">
        <v>0</v>
      </c>
      <c r="B9" s="73"/>
      <c r="C9" s="73"/>
      <c r="D9" s="73"/>
      <c r="E9" s="73"/>
      <c r="F9" s="74"/>
      <c r="G9" s="72">
        <v>149071272</v>
      </c>
      <c r="H9" s="73"/>
      <c r="I9" s="73"/>
      <c r="J9" s="73"/>
      <c r="K9" s="73"/>
      <c r="L9" s="74"/>
      <c r="M9" s="1">
        <v>0</v>
      </c>
      <c r="N9" s="146">
        <f>SUM('22'!V9:AB9)-SUM('22'!H9:N9)</f>
        <v>664852728</v>
      </c>
      <c r="O9" s="147"/>
      <c r="P9" s="147"/>
      <c r="Q9" s="147"/>
      <c r="R9" s="147"/>
      <c r="S9" s="148"/>
      <c r="T9" s="149">
        <f>SUM('22'!V9:AB9)/SUM('22'!O9:U9)*100</f>
        <v>93.79625522904594</v>
      </c>
      <c r="U9" s="150"/>
      <c r="V9" s="151"/>
      <c r="W9" s="149">
        <v>95.22282797922097</v>
      </c>
      <c r="X9" s="150"/>
      <c r="Y9" s="151"/>
      <c r="Z9" s="105">
        <v>91.8</v>
      </c>
      <c r="AA9" s="106"/>
      <c r="AB9" s="107"/>
    </row>
    <row r="10" spans="1:28" ht="20.25" customHeight="1">
      <c r="A10" s="72">
        <v>9475082</v>
      </c>
      <c r="B10" s="73"/>
      <c r="C10" s="73"/>
      <c r="D10" s="73"/>
      <c r="E10" s="73"/>
      <c r="F10" s="74"/>
      <c r="G10" s="72">
        <v>342419125</v>
      </c>
      <c r="H10" s="73"/>
      <c r="I10" s="73"/>
      <c r="J10" s="73"/>
      <c r="K10" s="73"/>
      <c r="L10" s="74"/>
      <c r="M10" s="1">
        <v>0</v>
      </c>
      <c r="N10" s="146">
        <f>SUM('22'!V10:AB10)-SUM('22'!H10:N10)</f>
        <v>33125063</v>
      </c>
      <c r="O10" s="147"/>
      <c r="P10" s="147"/>
      <c r="Q10" s="147"/>
      <c r="R10" s="147"/>
      <c r="S10" s="148"/>
      <c r="T10" s="149">
        <f>SUM('22'!V10:AB10)/SUM('22'!O10:U10)*100</f>
        <v>29.34124677545108</v>
      </c>
      <c r="U10" s="150"/>
      <c r="V10" s="151"/>
      <c r="W10" s="149">
        <v>28.386765985262507</v>
      </c>
      <c r="X10" s="150"/>
      <c r="Y10" s="151"/>
      <c r="Z10" s="105">
        <v>24.2</v>
      </c>
      <c r="AA10" s="106"/>
      <c r="AB10" s="107"/>
    </row>
    <row r="11" spans="1:28" s="4" customFormat="1" ht="20.25" customHeight="1">
      <c r="A11" s="75">
        <f>SUM(A9:F10)</f>
        <v>9475082</v>
      </c>
      <c r="B11" s="76"/>
      <c r="C11" s="76"/>
      <c r="D11" s="76"/>
      <c r="E11" s="76"/>
      <c r="F11" s="77"/>
      <c r="G11" s="75">
        <f>SUM(G9:L10)</f>
        <v>491490397</v>
      </c>
      <c r="H11" s="76"/>
      <c r="I11" s="76"/>
      <c r="J11" s="76"/>
      <c r="K11" s="76"/>
      <c r="L11" s="77"/>
      <c r="M11" s="2">
        <f>SUM(M9:M10)</f>
        <v>0</v>
      </c>
      <c r="N11" s="146">
        <f>SUM('22'!V11:AB11)-SUM('22'!H11:N11)</f>
        <v>697977791</v>
      </c>
      <c r="O11" s="147"/>
      <c r="P11" s="147"/>
      <c r="Q11" s="147"/>
      <c r="R11" s="147"/>
      <c r="S11" s="148"/>
      <c r="T11" s="149">
        <f>SUM('22'!V11:AB11)/SUM('22'!O11:U11)*100</f>
        <v>82.73094533834163</v>
      </c>
      <c r="U11" s="150"/>
      <c r="V11" s="151"/>
      <c r="W11" s="152">
        <v>81.36578696349314</v>
      </c>
      <c r="X11" s="153">
        <v>81.36578696349314</v>
      </c>
      <c r="Y11" s="154">
        <v>81.36578696349314</v>
      </c>
      <c r="Z11" s="109">
        <v>75.4</v>
      </c>
      <c r="AA11" s="110"/>
      <c r="AB11" s="111"/>
    </row>
    <row r="12" spans="1:28" ht="20.25" customHeight="1">
      <c r="A12" s="72">
        <v>0</v>
      </c>
      <c r="B12" s="73"/>
      <c r="C12" s="73"/>
      <c r="D12" s="73"/>
      <c r="E12" s="73"/>
      <c r="F12" s="74"/>
      <c r="G12" s="72">
        <v>63560</v>
      </c>
      <c r="H12" s="73"/>
      <c r="I12" s="73"/>
      <c r="J12" s="73"/>
      <c r="K12" s="73"/>
      <c r="L12" s="74"/>
      <c r="M12" s="1">
        <v>0</v>
      </c>
      <c r="N12" s="146">
        <f>SUM('22'!V12:AB12)-SUM('22'!H12:N12)</f>
        <v>91288497</v>
      </c>
      <c r="O12" s="147"/>
      <c r="P12" s="147"/>
      <c r="Q12" s="147"/>
      <c r="R12" s="147"/>
      <c r="S12" s="148"/>
      <c r="T12" s="149">
        <f>SUM('22'!V12:AB12)/SUM('22'!O12:U12)*100</f>
        <v>99.99707817409161</v>
      </c>
      <c r="U12" s="150"/>
      <c r="V12" s="151"/>
      <c r="W12" s="149">
        <v>100</v>
      </c>
      <c r="X12" s="150">
        <v>100</v>
      </c>
      <c r="Y12" s="151">
        <v>100</v>
      </c>
      <c r="Z12" s="105">
        <v>100</v>
      </c>
      <c r="AA12" s="106"/>
      <c r="AB12" s="107"/>
    </row>
    <row r="13" spans="1:28" ht="20.25" customHeight="1">
      <c r="A13" s="72">
        <v>0</v>
      </c>
      <c r="B13" s="73"/>
      <c r="C13" s="73"/>
      <c r="D13" s="73"/>
      <c r="E13" s="73"/>
      <c r="F13" s="74"/>
      <c r="G13" s="72">
        <v>0</v>
      </c>
      <c r="H13" s="73"/>
      <c r="I13" s="73"/>
      <c r="J13" s="73"/>
      <c r="K13" s="73"/>
      <c r="L13" s="74"/>
      <c r="M13" s="1">
        <v>0</v>
      </c>
      <c r="N13" s="146">
        <f>SUM('22'!V13:AB13)-SUM('22'!H13:N13)</f>
        <v>0</v>
      </c>
      <c r="O13" s="147"/>
      <c r="P13" s="147"/>
      <c r="Q13" s="147"/>
      <c r="R13" s="147"/>
      <c r="S13" s="148"/>
      <c r="T13" s="149" t="s">
        <v>57</v>
      </c>
      <c r="U13" s="150" t="s">
        <v>57</v>
      </c>
      <c r="V13" s="151" t="s">
        <v>57</v>
      </c>
      <c r="W13" s="149" t="s">
        <v>57</v>
      </c>
      <c r="X13" s="150" t="s">
        <v>57</v>
      </c>
      <c r="Y13" s="151" t="s">
        <v>57</v>
      </c>
      <c r="Z13" s="105" t="s">
        <v>47</v>
      </c>
      <c r="AA13" s="106"/>
      <c r="AB13" s="107"/>
    </row>
    <row r="14" spans="1:28" s="4" customFormat="1" ht="20.25" customHeight="1">
      <c r="A14" s="75">
        <f>SUM(A12:F13)</f>
        <v>0</v>
      </c>
      <c r="B14" s="76"/>
      <c r="C14" s="76"/>
      <c r="D14" s="76"/>
      <c r="E14" s="76"/>
      <c r="F14" s="77"/>
      <c r="G14" s="75">
        <f>SUM(G12:L13)</f>
        <v>63560</v>
      </c>
      <c r="H14" s="76"/>
      <c r="I14" s="76"/>
      <c r="J14" s="76"/>
      <c r="K14" s="76"/>
      <c r="L14" s="77"/>
      <c r="M14" s="2">
        <f>SUM(M12:M13)</f>
        <v>0</v>
      </c>
      <c r="N14" s="146">
        <f>SUM('22'!V14:AB14)-SUM('22'!H14:N14)</f>
        <v>91288497</v>
      </c>
      <c r="O14" s="147"/>
      <c r="P14" s="147"/>
      <c r="Q14" s="147"/>
      <c r="R14" s="147"/>
      <c r="S14" s="148"/>
      <c r="T14" s="149">
        <f>SUM('22'!V14:AB14)/SUM('22'!O14:U14)*100</f>
        <v>99.99707817409161</v>
      </c>
      <c r="U14" s="150"/>
      <c r="V14" s="151"/>
      <c r="W14" s="152">
        <v>100</v>
      </c>
      <c r="X14" s="153">
        <v>100</v>
      </c>
      <c r="Y14" s="154">
        <v>100</v>
      </c>
      <c r="Z14" s="109">
        <v>100</v>
      </c>
      <c r="AA14" s="110"/>
      <c r="AB14" s="111"/>
    </row>
    <row r="15" spans="1:28" ht="20.25" customHeight="1">
      <c r="A15" s="72">
        <v>0</v>
      </c>
      <c r="B15" s="73"/>
      <c r="C15" s="73"/>
      <c r="D15" s="73"/>
      <c r="E15" s="73"/>
      <c r="F15" s="74"/>
      <c r="G15" s="72">
        <v>0</v>
      </c>
      <c r="H15" s="73"/>
      <c r="I15" s="73"/>
      <c r="J15" s="73"/>
      <c r="K15" s="73"/>
      <c r="L15" s="74"/>
      <c r="M15" s="1">
        <v>0</v>
      </c>
      <c r="N15" s="146">
        <f>SUM('22'!V15:AB15)-SUM('22'!H15:N15)</f>
        <v>-43376150</v>
      </c>
      <c r="O15" s="147"/>
      <c r="P15" s="147"/>
      <c r="Q15" s="147"/>
      <c r="R15" s="147"/>
      <c r="S15" s="148"/>
      <c r="T15" s="149">
        <f>SUM('22'!V15:AB15)/SUM('22'!O15:U15)*100</f>
        <v>100</v>
      </c>
      <c r="U15" s="150"/>
      <c r="V15" s="151"/>
      <c r="W15" s="149">
        <v>100</v>
      </c>
      <c r="X15" s="150">
        <v>100</v>
      </c>
      <c r="Y15" s="151">
        <v>100</v>
      </c>
      <c r="Z15" s="105">
        <v>100</v>
      </c>
      <c r="AA15" s="106"/>
      <c r="AB15" s="107"/>
    </row>
    <row r="16" spans="1:28" ht="20.25" customHeight="1">
      <c r="A16" s="72">
        <v>0</v>
      </c>
      <c r="B16" s="73"/>
      <c r="C16" s="73"/>
      <c r="D16" s="73"/>
      <c r="E16" s="73"/>
      <c r="F16" s="74"/>
      <c r="G16" s="72">
        <v>0</v>
      </c>
      <c r="H16" s="73"/>
      <c r="I16" s="73"/>
      <c r="J16" s="73"/>
      <c r="K16" s="73"/>
      <c r="L16" s="74"/>
      <c r="M16" s="1">
        <v>0</v>
      </c>
      <c r="N16" s="146">
        <f>SUM('22'!V16:AB16)-SUM('22'!H16:N16)</f>
        <v>0</v>
      </c>
      <c r="O16" s="147"/>
      <c r="P16" s="147"/>
      <c r="Q16" s="147"/>
      <c r="R16" s="147"/>
      <c r="S16" s="148"/>
      <c r="T16" s="149" t="s">
        <v>57</v>
      </c>
      <c r="U16" s="150" t="s">
        <v>57</v>
      </c>
      <c r="V16" s="151" t="s">
        <v>57</v>
      </c>
      <c r="W16" s="149" t="s">
        <v>57</v>
      </c>
      <c r="X16" s="150" t="s">
        <v>57</v>
      </c>
      <c r="Y16" s="151" t="s">
        <v>57</v>
      </c>
      <c r="Z16" s="105" t="s">
        <v>47</v>
      </c>
      <c r="AA16" s="106"/>
      <c r="AB16" s="107"/>
    </row>
    <row r="17" spans="1:28" s="4" customFormat="1" ht="20.25" customHeight="1">
      <c r="A17" s="75">
        <f>SUM(A15:F16)</f>
        <v>0</v>
      </c>
      <c r="B17" s="76"/>
      <c r="C17" s="76"/>
      <c r="D17" s="76"/>
      <c r="E17" s="76"/>
      <c r="F17" s="77"/>
      <c r="G17" s="75">
        <f>SUM(G15:L16)</f>
        <v>0</v>
      </c>
      <c r="H17" s="76"/>
      <c r="I17" s="76"/>
      <c r="J17" s="76"/>
      <c r="K17" s="76"/>
      <c r="L17" s="77"/>
      <c r="M17" s="2">
        <f>SUM(M15:M16)</f>
        <v>0</v>
      </c>
      <c r="N17" s="146">
        <f>SUM('22'!V17:AB17)-SUM('22'!H17:N17)</f>
        <v>-43376150</v>
      </c>
      <c r="O17" s="147"/>
      <c r="P17" s="147"/>
      <c r="Q17" s="147"/>
      <c r="R17" s="147"/>
      <c r="S17" s="148"/>
      <c r="T17" s="149">
        <f>SUM('22'!V17:AB17)/SUM('22'!O17:U17)*100</f>
        <v>100</v>
      </c>
      <c r="U17" s="150"/>
      <c r="V17" s="151"/>
      <c r="W17" s="152">
        <v>100</v>
      </c>
      <c r="X17" s="153">
        <v>100</v>
      </c>
      <c r="Y17" s="154">
        <v>100</v>
      </c>
      <c r="Z17" s="109">
        <v>100</v>
      </c>
      <c r="AA17" s="110"/>
      <c r="AB17" s="111"/>
    </row>
    <row r="18" spans="1:28" ht="20.25" customHeight="1">
      <c r="A18" s="72">
        <v>0</v>
      </c>
      <c r="B18" s="73"/>
      <c r="C18" s="73"/>
      <c r="D18" s="73"/>
      <c r="E18" s="73"/>
      <c r="F18" s="74"/>
      <c r="G18" s="72">
        <v>0</v>
      </c>
      <c r="H18" s="73"/>
      <c r="I18" s="73"/>
      <c r="J18" s="73"/>
      <c r="K18" s="73"/>
      <c r="L18" s="74"/>
      <c r="M18" s="1">
        <v>0</v>
      </c>
      <c r="N18" s="146">
        <f>SUM('22'!V18:AB18)-SUM('22'!H18:N18)</f>
        <v>-9932300</v>
      </c>
      <c r="O18" s="147"/>
      <c r="P18" s="147"/>
      <c r="Q18" s="147"/>
      <c r="R18" s="147"/>
      <c r="S18" s="148"/>
      <c r="T18" s="149">
        <f>SUM('22'!V18:AB18)/SUM('22'!O18:U18)*100</f>
        <v>100</v>
      </c>
      <c r="U18" s="150"/>
      <c r="V18" s="151"/>
      <c r="W18" s="149">
        <v>100</v>
      </c>
      <c r="X18" s="150">
        <v>100</v>
      </c>
      <c r="Y18" s="151">
        <v>100</v>
      </c>
      <c r="Z18" s="105">
        <v>100</v>
      </c>
      <c r="AA18" s="106"/>
      <c r="AB18" s="107"/>
    </row>
    <row r="19" spans="1:28" ht="20.25" customHeight="1">
      <c r="A19" s="72">
        <v>0</v>
      </c>
      <c r="B19" s="73"/>
      <c r="C19" s="73"/>
      <c r="D19" s="73"/>
      <c r="E19" s="73"/>
      <c r="F19" s="74"/>
      <c r="G19" s="72">
        <v>0</v>
      </c>
      <c r="H19" s="73"/>
      <c r="I19" s="73"/>
      <c r="J19" s="73"/>
      <c r="K19" s="73"/>
      <c r="L19" s="74"/>
      <c r="M19" s="1">
        <v>0</v>
      </c>
      <c r="N19" s="146">
        <f>SUM('22'!V19:AB19)-SUM('22'!H19:N19)</f>
        <v>0</v>
      </c>
      <c r="O19" s="147"/>
      <c r="P19" s="147"/>
      <c r="Q19" s="147"/>
      <c r="R19" s="147"/>
      <c r="S19" s="148"/>
      <c r="T19" s="149" t="s">
        <v>57</v>
      </c>
      <c r="U19" s="150" t="s">
        <v>57</v>
      </c>
      <c r="V19" s="151" t="s">
        <v>57</v>
      </c>
      <c r="W19" s="149" t="s">
        <v>57</v>
      </c>
      <c r="X19" s="150" t="s">
        <v>57</v>
      </c>
      <c r="Y19" s="151" t="s">
        <v>57</v>
      </c>
      <c r="Z19" s="105" t="s">
        <v>47</v>
      </c>
      <c r="AA19" s="106"/>
      <c r="AB19" s="107"/>
    </row>
    <row r="20" spans="1:28" s="4" customFormat="1" ht="20.25" customHeight="1">
      <c r="A20" s="75">
        <f>SUM(A18:F19)</f>
        <v>0</v>
      </c>
      <c r="B20" s="76"/>
      <c r="C20" s="76"/>
      <c r="D20" s="76"/>
      <c r="E20" s="76"/>
      <c r="F20" s="77"/>
      <c r="G20" s="75">
        <f>SUM(G18:L19)</f>
        <v>0</v>
      </c>
      <c r="H20" s="76"/>
      <c r="I20" s="76"/>
      <c r="J20" s="76"/>
      <c r="K20" s="76"/>
      <c r="L20" s="77"/>
      <c r="M20" s="2">
        <f>SUM(M18:M19)</f>
        <v>0</v>
      </c>
      <c r="N20" s="146">
        <f>SUM('22'!V20:AB20)-SUM('22'!H20:N20)</f>
        <v>-9932300</v>
      </c>
      <c r="O20" s="147"/>
      <c r="P20" s="147"/>
      <c r="Q20" s="147"/>
      <c r="R20" s="147"/>
      <c r="S20" s="148"/>
      <c r="T20" s="149">
        <f>SUM('22'!V20:AB20)/SUM('22'!O20:U20)*100</f>
        <v>100</v>
      </c>
      <c r="U20" s="150"/>
      <c r="V20" s="151"/>
      <c r="W20" s="152">
        <v>100</v>
      </c>
      <c r="X20" s="153">
        <v>100</v>
      </c>
      <c r="Y20" s="154">
        <v>100</v>
      </c>
      <c r="Z20" s="109">
        <v>100</v>
      </c>
      <c r="AA20" s="110"/>
      <c r="AB20" s="111"/>
    </row>
    <row r="21" spans="1:28" ht="20.25" customHeight="1">
      <c r="A21" s="72">
        <v>0</v>
      </c>
      <c r="B21" s="73"/>
      <c r="C21" s="73"/>
      <c r="D21" s="73"/>
      <c r="E21" s="73"/>
      <c r="F21" s="74"/>
      <c r="G21" s="72">
        <v>16209000</v>
      </c>
      <c r="H21" s="73"/>
      <c r="I21" s="73"/>
      <c r="J21" s="73"/>
      <c r="K21" s="73"/>
      <c r="L21" s="74"/>
      <c r="M21" s="1">
        <v>0</v>
      </c>
      <c r="N21" s="146">
        <f>SUM('22'!V21:AB21)-SUM('22'!H21:N21)</f>
        <v>375810391</v>
      </c>
      <c r="O21" s="147"/>
      <c r="P21" s="147"/>
      <c r="Q21" s="147"/>
      <c r="R21" s="147"/>
      <c r="S21" s="148"/>
      <c r="T21" s="149">
        <f>SUM('22'!V21:AB21)/SUM('22'!O21:U21)*100</f>
        <v>99.72116040030599</v>
      </c>
      <c r="U21" s="150"/>
      <c r="V21" s="151"/>
      <c r="W21" s="149">
        <v>99.64552135291984</v>
      </c>
      <c r="X21" s="150">
        <v>99.64552135291984</v>
      </c>
      <c r="Y21" s="151">
        <v>99.64552135291984</v>
      </c>
      <c r="Z21" s="105">
        <v>99.7</v>
      </c>
      <c r="AA21" s="106"/>
      <c r="AB21" s="107"/>
    </row>
    <row r="22" spans="1:28" ht="20.25" customHeight="1">
      <c r="A22" s="72">
        <v>0</v>
      </c>
      <c r="B22" s="73"/>
      <c r="C22" s="73"/>
      <c r="D22" s="73"/>
      <c r="E22" s="73"/>
      <c r="F22" s="74"/>
      <c r="G22" s="72">
        <v>1597618</v>
      </c>
      <c r="H22" s="73"/>
      <c r="I22" s="73"/>
      <c r="J22" s="73"/>
      <c r="K22" s="73"/>
      <c r="L22" s="74"/>
      <c r="M22" s="1">
        <v>0</v>
      </c>
      <c r="N22" s="146">
        <f>SUM('22'!V22:AB22)-SUM('22'!H22:N22)</f>
        <v>-1117526</v>
      </c>
      <c r="O22" s="147"/>
      <c r="P22" s="147"/>
      <c r="Q22" s="147"/>
      <c r="R22" s="147"/>
      <c r="S22" s="148"/>
      <c r="T22" s="149">
        <f>SUM('22'!V22:AB22)/SUM('22'!O22:U22)*100</f>
        <v>91.35492399063814</v>
      </c>
      <c r="U22" s="150"/>
      <c r="V22" s="151"/>
      <c r="W22" s="149" t="s">
        <v>57</v>
      </c>
      <c r="X22" s="150" t="s">
        <v>57</v>
      </c>
      <c r="Y22" s="151" t="s">
        <v>57</v>
      </c>
      <c r="Z22" s="105">
        <v>13.8</v>
      </c>
      <c r="AA22" s="106"/>
      <c r="AB22" s="107"/>
    </row>
    <row r="23" spans="1:28" s="4" customFormat="1" ht="20.25" customHeight="1">
      <c r="A23" s="75">
        <f>SUM(A21:F22)</f>
        <v>0</v>
      </c>
      <c r="B23" s="76"/>
      <c r="C23" s="76"/>
      <c r="D23" s="76"/>
      <c r="E23" s="76"/>
      <c r="F23" s="77"/>
      <c r="G23" s="75">
        <f>SUM(G21:L22)</f>
        <v>17806618</v>
      </c>
      <c r="H23" s="76"/>
      <c r="I23" s="76"/>
      <c r="J23" s="76"/>
      <c r="K23" s="76"/>
      <c r="L23" s="77"/>
      <c r="M23" s="2">
        <f>SUM(M21:M22)</f>
        <v>0</v>
      </c>
      <c r="N23" s="146">
        <f>SUM('22'!V23:AB23)-SUM('22'!H23:N23)</f>
        <v>374692865</v>
      </c>
      <c r="O23" s="147"/>
      <c r="P23" s="147"/>
      <c r="Q23" s="147"/>
      <c r="R23" s="147"/>
      <c r="S23" s="148"/>
      <c r="T23" s="149">
        <f>SUM('22'!V23:AB23)/SUM('22'!O23:U23)*100</f>
        <v>99.69464769649882</v>
      </c>
      <c r="U23" s="150"/>
      <c r="V23" s="151"/>
      <c r="W23" s="152">
        <v>99.64552135291984</v>
      </c>
      <c r="X23" s="153">
        <v>99.64552135291984</v>
      </c>
      <c r="Y23" s="154">
        <v>99.64552135291984</v>
      </c>
      <c r="Z23" s="109">
        <v>94.2</v>
      </c>
      <c r="AA23" s="110"/>
      <c r="AB23" s="111"/>
    </row>
    <row r="24" spans="1:28" ht="20.25" customHeight="1">
      <c r="A24" s="72">
        <v>39500</v>
      </c>
      <c r="B24" s="73"/>
      <c r="C24" s="73"/>
      <c r="D24" s="73"/>
      <c r="E24" s="73"/>
      <c r="F24" s="74"/>
      <c r="G24" s="72">
        <v>247325760</v>
      </c>
      <c r="H24" s="73"/>
      <c r="I24" s="73"/>
      <c r="J24" s="73"/>
      <c r="K24" s="73"/>
      <c r="L24" s="74"/>
      <c r="M24" s="1">
        <v>0</v>
      </c>
      <c r="N24" s="146">
        <f>SUM('22'!V24:AB24)-SUM('22'!H24:N24)</f>
        <v>303414161</v>
      </c>
      <c r="O24" s="147"/>
      <c r="P24" s="147"/>
      <c r="Q24" s="147"/>
      <c r="R24" s="147"/>
      <c r="S24" s="148"/>
      <c r="T24" s="149">
        <f>SUM('22'!V24:AB24)/SUM('22'!O24:U24)*100</f>
        <v>98.51251628937646</v>
      </c>
      <c r="U24" s="150"/>
      <c r="V24" s="151"/>
      <c r="W24" s="149">
        <v>98.27549789793136</v>
      </c>
      <c r="X24" s="150">
        <v>98.27549789793136</v>
      </c>
      <c r="Y24" s="151">
        <v>98.27549789793136</v>
      </c>
      <c r="Z24" s="105">
        <v>98.2</v>
      </c>
      <c r="AA24" s="106"/>
      <c r="AB24" s="107"/>
    </row>
    <row r="25" spans="1:28" ht="20.25" customHeight="1">
      <c r="A25" s="72">
        <v>85453022</v>
      </c>
      <c r="B25" s="73"/>
      <c r="C25" s="73"/>
      <c r="D25" s="73"/>
      <c r="E25" s="73"/>
      <c r="F25" s="74"/>
      <c r="G25" s="72">
        <v>519022787</v>
      </c>
      <c r="H25" s="73"/>
      <c r="I25" s="73"/>
      <c r="J25" s="73"/>
      <c r="K25" s="73"/>
      <c r="L25" s="74"/>
      <c r="M25" s="1">
        <v>0</v>
      </c>
      <c r="N25" s="146">
        <f>SUM('22'!V25:AB25)-SUM('22'!H25:N25)</f>
        <v>19232842</v>
      </c>
      <c r="O25" s="147"/>
      <c r="P25" s="147"/>
      <c r="Q25" s="147"/>
      <c r="R25" s="147"/>
      <c r="S25" s="148"/>
      <c r="T25" s="149">
        <f>SUM('22'!V25:AB25)/SUM('22'!O25:U25)*100</f>
        <v>28.944438464397372</v>
      </c>
      <c r="U25" s="150"/>
      <c r="V25" s="151"/>
      <c r="W25" s="149">
        <v>25.507051684587417</v>
      </c>
      <c r="X25" s="150">
        <v>25.507051684587417</v>
      </c>
      <c r="Y25" s="151">
        <v>25.507051684587417</v>
      </c>
      <c r="Z25" s="105">
        <v>26.2</v>
      </c>
      <c r="AA25" s="106"/>
      <c r="AB25" s="107"/>
    </row>
    <row r="26" spans="1:28" s="4" customFormat="1" ht="20.25" customHeight="1">
      <c r="A26" s="75">
        <f>SUM(A24:F25)</f>
        <v>85492522</v>
      </c>
      <c r="B26" s="76"/>
      <c r="C26" s="76"/>
      <c r="D26" s="76"/>
      <c r="E26" s="76"/>
      <c r="F26" s="77"/>
      <c r="G26" s="75">
        <f>SUM(G24:L25)</f>
        <v>766348547</v>
      </c>
      <c r="H26" s="76"/>
      <c r="I26" s="76"/>
      <c r="J26" s="76"/>
      <c r="K26" s="76"/>
      <c r="L26" s="77"/>
      <c r="M26" s="2">
        <f>SUM(M24:M25)</f>
        <v>0</v>
      </c>
      <c r="N26" s="146">
        <f>SUM('22'!V26:AB26)-SUM('22'!H26:N26)</f>
        <v>322647003</v>
      </c>
      <c r="O26" s="147"/>
      <c r="P26" s="147"/>
      <c r="Q26" s="147"/>
      <c r="R26" s="147"/>
      <c r="S26" s="148"/>
      <c r="T26" s="149">
        <f>SUM('22'!V26:AB26)/SUM('22'!O26:U26)*100</f>
        <v>95.12690340514881</v>
      </c>
      <c r="U26" s="150"/>
      <c r="V26" s="151"/>
      <c r="W26" s="152">
        <v>94.67961343972985</v>
      </c>
      <c r="X26" s="153">
        <v>94.67961343972985</v>
      </c>
      <c r="Y26" s="154">
        <v>94.67961343972985</v>
      </c>
      <c r="Z26" s="109">
        <v>94.6</v>
      </c>
      <c r="AA26" s="110"/>
      <c r="AB26" s="111"/>
    </row>
    <row r="27" spans="1:28" ht="20.25" customHeight="1">
      <c r="A27" s="72">
        <v>0</v>
      </c>
      <c r="B27" s="73"/>
      <c r="C27" s="73"/>
      <c r="D27" s="73"/>
      <c r="E27" s="73"/>
      <c r="F27" s="74"/>
      <c r="G27" s="72">
        <v>0</v>
      </c>
      <c r="H27" s="73"/>
      <c r="I27" s="73"/>
      <c r="J27" s="73"/>
      <c r="K27" s="73"/>
      <c r="L27" s="74"/>
      <c r="M27" s="1">
        <v>0</v>
      </c>
      <c r="N27" s="146">
        <f>SUM('22'!V27:AB27)-SUM('22'!H27:N27)</f>
        <v>-149900</v>
      </c>
      <c r="O27" s="147"/>
      <c r="P27" s="147"/>
      <c r="Q27" s="147"/>
      <c r="R27" s="147"/>
      <c r="S27" s="148"/>
      <c r="T27" s="149">
        <f>SUM('22'!V27:AB27)/SUM('22'!O27:U27)*100</f>
        <v>100</v>
      </c>
      <c r="U27" s="150"/>
      <c r="V27" s="151"/>
      <c r="W27" s="149">
        <v>100</v>
      </c>
      <c r="X27" s="150">
        <v>100</v>
      </c>
      <c r="Y27" s="151">
        <v>100</v>
      </c>
      <c r="Z27" s="105">
        <v>100</v>
      </c>
      <c r="AA27" s="106"/>
      <c r="AB27" s="107"/>
    </row>
    <row r="28" spans="1:28" ht="20.25" customHeight="1">
      <c r="A28" s="72">
        <v>0</v>
      </c>
      <c r="B28" s="73"/>
      <c r="C28" s="73"/>
      <c r="D28" s="73"/>
      <c r="E28" s="73"/>
      <c r="F28" s="74"/>
      <c r="G28" s="72">
        <v>0</v>
      </c>
      <c r="H28" s="73"/>
      <c r="I28" s="73"/>
      <c r="J28" s="73"/>
      <c r="K28" s="73"/>
      <c r="L28" s="74"/>
      <c r="M28" s="1">
        <v>0</v>
      </c>
      <c r="N28" s="146">
        <f>SUM('22'!V28:AB28)-SUM('22'!H28:N28)</f>
        <v>0</v>
      </c>
      <c r="O28" s="147"/>
      <c r="P28" s="147"/>
      <c r="Q28" s="147"/>
      <c r="R28" s="147"/>
      <c r="S28" s="148"/>
      <c r="T28" s="149" t="s">
        <v>57</v>
      </c>
      <c r="U28" s="150" t="s">
        <v>57</v>
      </c>
      <c r="V28" s="151" t="s">
        <v>57</v>
      </c>
      <c r="W28" s="149" t="s">
        <v>57</v>
      </c>
      <c r="X28" s="150" t="s">
        <v>57</v>
      </c>
      <c r="Y28" s="151" t="s">
        <v>57</v>
      </c>
      <c r="Z28" s="105" t="s">
        <v>47</v>
      </c>
      <c r="AA28" s="106"/>
      <c r="AB28" s="107"/>
    </row>
    <row r="29" spans="1:28" s="4" customFormat="1" ht="20.25" customHeight="1">
      <c r="A29" s="75">
        <f>SUM(A27:F28)</f>
        <v>0</v>
      </c>
      <c r="B29" s="76"/>
      <c r="C29" s="76"/>
      <c r="D29" s="76"/>
      <c r="E29" s="76"/>
      <c r="F29" s="77"/>
      <c r="G29" s="75">
        <f>SUM(G27:L28)</f>
        <v>0</v>
      </c>
      <c r="H29" s="76"/>
      <c r="I29" s="76"/>
      <c r="J29" s="76"/>
      <c r="K29" s="76"/>
      <c r="L29" s="77"/>
      <c r="M29" s="2">
        <f>SUM(M27:M28)</f>
        <v>0</v>
      </c>
      <c r="N29" s="146">
        <f>SUM('22'!V29:AB29)-SUM('22'!H29:N29)</f>
        <v>-149900</v>
      </c>
      <c r="O29" s="147"/>
      <c r="P29" s="147"/>
      <c r="Q29" s="147"/>
      <c r="R29" s="147"/>
      <c r="S29" s="148"/>
      <c r="T29" s="149">
        <f>SUM('22'!V29:AB29)/SUM('22'!O29:U29)*100</f>
        <v>100</v>
      </c>
      <c r="U29" s="150"/>
      <c r="V29" s="151"/>
      <c r="W29" s="152">
        <v>100</v>
      </c>
      <c r="X29" s="153">
        <v>100</v>
      </c>
      <c r="Y29" s="154">
        <v>100</v>
      </c>
      <c r="Z29" s="109">
        <v>100</v>
      </c>
      <c r="AA29" s="110"/>
      <c r="AB29" s="111"/>
    </row>
    <row r="30" spans="1:28" ht="20.25" customHeight="1">
      <c r="A30" s="72">
        <f>A33+A36</f>
        <v>0</v>
      </c>
      <c r="B30" s="73"/>
      <c r="C30" s="73"/>
      <c r="D30" s="73"/>
      <c r="E30" s="73"/>
      <c r="F30" s="74"/>
      <c r="G30" s="72">
        <f>G33+G36</f>
        <v>0</v>
      </c>
      <c r="H30" s="73"/>
      <c r="I30" s="73"/>
      <c r="J30" s="73"/>
      <c r="K30" s="73"/>
      <c r="L30" s="74"/>
      <c r="M30" s="1">
        <f>M33+M36</f>
        <v>0</v>
      </c>
      <c r="N30" s="146">
        <f>SUM('22'!V30:AB30)-SUM('22'!H30:N30)</f>
        <v>21541428</v>
      </c>
      <c r="O30" s="147"/>
      <c r="P30" s="147"/>
      <c r="Q30" s="147"/>
      <c r="R30" s="147"/>
      <c r="S30" s="148"/>
      <c r="T30" s="149">
        <f>SUM('22'!V30:AB30)/SUM('22'!O30:U30)*100</f>
        <v>100</v>
      </c>
      <c r="U30" s="150"/>
      <c r="V30" s="151"/>
      <c r="W30" s="149">
        <v>100</v>
      </c>
      <c r="X30" s="150">
        <v>100</v>
      </c>
      <c r="Y30" s="151">
        <v>100</v>
      </c>
      <c r="Z30" s="105">
        <v>98</v>
      </c>
      <c r="AA30" s="106"/>
      <c r="AB30" s="107"/>
    </row>
    <row r="31" spans="1:28" ht="20.25" customHeight="1">
      <c r="A31" s="72">
        <f>A34+A37</f>
        <v>0</v>
      </c>
      <c r="B31" s="73"/>
      <c r="C31" s="73"/>
      <c r="D31" s="73"/>
      <c r="E31" s="73"/>
      <c r="F31" s="74"/>
      <c r="G31" s="72">
        <f>G34+G37</f>
        <v>0</v>
      </c>
      <c r="H31" s="73"/>
      <c r="I31" s="73"/>
      <c r="J31" s="73"/>
      <c r="K31" s="73"/>
      <c r="L31" s="74"/>
      <c r="M31" s="1">
        <f>M34+M37</f>
        <v>0</v>
      </c>
      <c r="N31" s="146">
        <f>SUM('22'!V31:AB31)-SUM('22'!H31:N31)</f>
        <v>0</v>
      </c>
      <c r="O31" s="147"/>
      <c r="P31" s="147"/>
      <c r="Q31" s="147"/>
      <c r="R31" s="147"/>
      <c r="S31" s="148"/>
      <c r="T31" s="149" t="s">
        <v>57</v>
      </c>
      <c r="U31" s="150" t="s">
        <v>57</v>
      </c>
      <c r="V31" s="151" t="s">
        <v>57</v>
      </c>
      <c r="W31" s="149" t="s">
        <v>57</v>
      </c>
      <c r="X31" s="150" t="s">
        <v>57</v>
      </c>
      <c r="Y31" s="151" t="s">
        <v>57</v>
      </c>
      <c r="Z31" s="105">
        <v>16.8</v>
      </c>
      <c r="AA31" s="106"/>
      <c r="AB31" s="107"/>
    </row>
    <row r="32" spans="1:28" s="4" customFormat="1" ht="20.25" customHeight="1">
      <c r="A32" s="75">
        <f>SUM(A30:F31)</f>
        <v>0</v>
      </c>
      <c r="B32" s="76"/>
      <c r="C32" s="76"/>
      <c r="D32" s="76"/>
      <c r="E32" s="76"/>
      <c r="F32" s="77"/>
      <c r="G32" s="75">
        <f>SUM(G30:L31)</f>
        <v>0</v>
      </c>
      <c r="H32" s="76"/>
      <c r="I32" s="76"/>
      <c r="J32" s="76"/>
      <c r="K32" s="76"/>
      <c r="L32" s="77"/>
      <c r="M32" s="2">
        <f>SUM(M30:M31)</f>
        <v>0</v>
      </c>
      <c r="N32" s="146">
        <f>SUM('22'!V32:AB32)-SUM('22'!H32:N32)</f>
        <v>21541428</v>
      </c>
      <c r="O32" s="147"/>
      <c r="P32" s="147"/>
      <c r="Q32" s="147"/>
      <c r="R32" s="147"/>
      <c r="S32" s="148"/>
      <c r="T32" s="149">
        <f>SUM('22'!V32:AB32)/SUM('22'!O32:U32)*100</f>
        <v>100</v>
      </c>
      <c r="U32" s="150"/>
      <c r="V32" s="151"/>
      <c r="W32" s="152">
        <v>100</v>
      </c>
      <c r="X32" s="153">
        <v>100</v>
      </c>
      <c r="Y32" s="154">
        <v>100</v>
      </c>
      <c r="Z32" s="109">
        <v>93.9</v>
      </c>
      <c r="AA32" s="110"/>
      <c r="AB32" s="111"/>
    </row>
    <row r="33" spans="1:28" ht="20.25" customHeight="1">
      <c r="A33" s="72">
        <v>0</v>
      </c>
      <c r="B33" s="73"/>
      <c r="C33" s="73"/>
      <c r="D33" s="73"/>
      <c r="E33" s="73"/>
      <c r="F33" s="74"/>
      <c r="G33" s="72">
        <v>0</v>
      </c>
      <c r="H33" s="73"/>
      <c r="I33" s="73"/>
      <c r="J33" s="73"/>
      <c r="K33" s="73"/>
      <c r="L33" s="74"/>
      <c r="M33" s="1">
        <v>0</v>
      </c>
      <c r="N33" s="146">
        <f>SUM('22'!V33:AB33)-SUM('22'!H33:N33)</f>
        <v>59900</v>
      </c>
      <c r="O33" s="147"/>
      <c r="P33" s="147"/>
      <c r="Q33" s="147"/>
      <c r="R33" s="147"/>
      <c r="S33" s="148"/>
      <c r="T33" s="149">
        <f>SUM('22'!V33:AB33)/SUM('22'!O33:U33)*100</f>
        <v>100</v>
      </c>
      <c r="U33" s="150"/>
      <c r="V33" s="151"/>
      <c r="W33" s="149">
        <v>100</v>
      </c>
      <c r="X33" s="150">
        <v>100</v>
      </c>
      <c r="Y33" s="151">
        <v>100</v>
      </c>
      <c r="Z33" s="105">
        <v>100</v>
      </c>
      <c r="AA33" s="106"/>
      <c r="AB33" s="107"/>
    </row>
    <row r="34" spans="1:28" ht="20.25" customHeight="1">
      <c r="A34" s="72">
        <v>0</v>
      </c>
      <c r="B34" s="73"/>
      <c r="C34" s="73"/>
      <c r="D34" s="73"/>
      <c r="E34" s="73"/>
      <c r="F34" s="74"/>
      <c r="G34" s="72">
        <v>0</v>
      </c>
      <c r="H34" s="73"/>
      <c r="I34" s="73"/>
      <c r="J34" s="73"/>
      <c r="K34" s="73"/>
      <c r="L34" s="74"/>
      <c r="M34" s="1">
        <v>0</v>
      </c>
      <c r="N34" s="146">
        <f>SUM('22'!V34:AB34)-SUM('22'!H34:N34)</f>
        <v>0</v>
      </c>
      <c r="O34" s="147"/>
      <c r="P34" s="147"/>
      <c r="Q34" s="147"/>
      <c r="R34" s="147"/>
      <c r="S34" s="148"/>
      <c r="T34" s="149" t="s">
        <v>57</v>
      </c>
      <c r="U34" s="150" t="s">
        <v>57</v>
      </c>
      <c r="V34" s="151" t="s">
        <v>57</v>
      </c>
      <c r="W34" s="149" t="s">
        <v>57</v>
      </c>
      <c r="X34" s="150" t="s">
        <v>57</v>
      </c>
      <c r="Y34" s="151" t="s">
        <v>57</v>
      </c>
      <c r="Z34" s="105" t="s">
        <v>47</v>
      </c>
      <c r="AA34" s="106"/>
      <c r="AB34" s="107"/>
    </row>
    <row r="35" spans="1:28" s="4" customFormat="1" ht="20.25" customHeight="1">
      <c r="A35" s="75">
        <f>SUM(A33:F34)</f>
        <v>0</v>
      </c>
      <c r="B35" s="76"/>
      <c r="C35" s="76"/>
      <c r="D35" s="76"/>
      <c r="E35" s="76"/>
      <c r="F35" s="77"/>
      <c r="G35" s="75">
        <f>SUM(G33:L34)</f>
        <v>0</v>
      </c>
      <c r="H35" s="76"/>
      <c r="I35" s="76"/>
      <c r="J35" s="76"/>
      <c r="K35" s="76"/>
      <c r="L35" s="77"/>
      <c r="M35" s="2">
        <f>SUM(M33:M34)</f>
        <v>0</v>
      </c>
      <c r="N35" s="146">
        <f>SUM('22'!V35:AB35)-SUM('22'!H35:N35)</f>
        <v>59900</v>
      </c>
      <c r="O35" s="147"/>
      <c r="P35" s="147"/>
      <c r="Q35" s="147"/>
      <c r="R35" s="147"/>
      <c r="S35" s="148"/>
      <c r="T35" s="149">
        <f>SUM('22'!V35:AB35)/SUM('22'!O35:U35)*100</f>
        <v>100</v>
      </c>
      <c r="U35" s="150"/>
      <c r="V35" s="151"/>
      <c r="W35" s="152">
        <v>100</v>
      </c>
      <c r="X35" s="153">
        <v>100</v>
      </c>
      <c r="Y35" s="154">
        <v>100</v>
      </c>
      <c r="Z35" s="109">
        <v>100</v>
      </c>
      <c r="AA35" s="110"/>
      <c r="AB35" s="111"/>
    </row>
    <row r="36" spans="1:28" ht="20.25" customHeight="1">
      <c r="A36" s="72">
        <v>0</v>
      </c>
      <c r="B36" s="73"/>
      <c r="C36" s="73"/>
      <c r="D36" s="73"/>
      <c r="E36" s="73"/>
      <c r="F36" s="74"/>
      <c r="G36" s="72">
        <v>0</v>
      </c>
      <c r="H36" s="73"/>
      <c r="I36" s="73"/>
      <c r="J36" s="73"/>
      <c r="K36" s="73"/>
      <c r="L36" s="74"/>
      <c r="M36" s="1">
        <v>0</v>
      </c>
      <c r="N36" s="146">
        <f>SUM('22'!V36:AB36)-SUM('22'!H36:N36)</f>
        <v>21481528</v>
      </c>
      <c r="O36" s="147"/>
      <c r="P36" s="147"/>
      <c r="Q36" s="147"/>
      <c r="R36" s="147"/>
      <c r="S36" s="148"/>
      <c r="T36" s="149">
        <f>SUM('22'!V36:AB36)/SUM('22'!O36:U36)*100</f>
        <v>100</v>
      </c>
      <c r="U36" s="150"/>
      <c r="V36" s="151"/>
      <c r="W36" s="149">
        <v>100</v>
      </c>
      <c r="X36" s="150">
        <v>100</v>
      </c>
      <c r="Y36" s="151">
        <v>100</v>
      </c>
      <c r="Z36" s="105">
        <v>100</v>
      </c>
      <c r="AA36" s="106"/>
      <c r="AB36" s="107"/>
    </row>
    <row r="37" spans="1:28" ht="20.25" customHeight="1">
      <c r="A37" s="72">
        <v>0</v>
      </c>
      <c r="B37" s="73"/>
      <c r="C37" s="73"/>
      <c r="D37" s="73"/>
      <c r="E37" s="73"/>
      <c r="F37" s="74"/>
      <c r="G37" s="72">
        <v>0</v>
      </c>
      <c r="H37" s="73"/>
      <c r="I37" s="73"/>
      <c r="J37" s="73"/>
      <c r="K37" s="73"/>
      <c r="L37" s="74"/>
      <c r="M37" s="1">
        <v>0</v>
      </c>
      <c r="N37" s="146">
        <f>SUM('22'!V37:AB37)-SUM('22'!H37:N37)</f>
        <v>0</v>
      </c>
      <c r="O37" s="147"/>
      <c r="P37" s="147"/>
      <c r="Q37" s="147"/>
      <c r="R37" s="147"/>
      <c r="S37" s="148"/>
      <c r="T37" s="149" t="s">
        <v>57</v>
      </c>
      <c r="U37" s="150" t="s">
        <v>57</v>
      </c>
      <c r="V37" s="151" t="s">
        <v>57</v>
      </c>
      <c r="W37" s="149" t="s">
        <v>57</v>
      </c>
      <c r="X37" s="150" t="s">
        <v>57</v>
      </c>
      <c r="Y37" s="151" t="s">
        <v>57</v>
      </c>
      <c r="Z37" s="105" t="s">
        <v>47</v>
      </c>
      <c r="AA37" s="106"/>
      <c r="AB37" s="107"/>
    </row>
    <row r="38" spans="1:28" s="4" customFormat="1" ht="20.25" customHeight="1">
      <c r="A38" s="75">
        <f>SUM(A36:F37)</f>
        <v>0</v>
      </c>
      <c r="B38" s="76"/>
      <c r="C38" s="76"/>
      <c r="D38" s="76"/>
      <c r="E38" s="76"/>
      <c r="F38" s="77"/>
      <c r="G38" s="75">
        <f>SUM(G36:L37)</f>
        <v>0</v>
      </c>
      <c r="H38" s="76"/>
      <c r="I38" s="76"/>
      <c r="J38" s="76"/>
      <c r="K38" s="76"/>
      <c r="L38" s="77"/>
      <c r="M38" s="2">
        <f>SUM(M36:M37)</f>
        <v>0</v>
      </c>
      <c r="N38" s="146">
        <f>SUM('22'!V38:AB38)-SUM('22'!H38:N38)</f>
        <v>21481528</v>
      </c>
      <c r="O38" s="147"/>
      <c r="P38" s="147"/>
      <c r="Q38" s="147"/>
      <c r="R38" s="147"/>
      <c r="S38" s="148"/>
      <c r="T38" s="149">
        <f>SUM('22'!V38:AB38)/SUM('22'!O38:U38)*100</f>
        <v>100</v>
      </c>
      <c r="U38" s="150"/>
      <c r="V38" s="151"/>
      <c r="W38" s="152">
        <v>100</v>
      </c>
      <c r="X38" s="153">
        <v>100</v>
      </c>
      <c r="Y38" s="154">
        <v>100</v>
      </c>
      <c r="Z38" s="109">
        <v>100</v>
      </c>
      <c r="AA38" s="110"/>
      <c r="AB38" s="111"/>
    </row>
    <row r="39" spans="1:28" ht="20.25" customHeight="1">
      <c r="A39" s="72">
        <f>A42+A45</f>
        <v>0</v>
      </c>
      <c r="B39" s="73"/>
      <c r="C39" s="73"/>
      <c r="D39" s="73"/>
      <c r="E39" s="73"/>
      <c r="F39" s="74"/>
      <c r="G39" s="72">
        <f>G42+G45</f>
        <v>0</v>
      </c>
      <c r="H39" s="73"/>
      <c r="I39" s="73"/>
      <c r="J39" s="73"/>
      <c r="K39" s="73"/>
      <c r="L39" s="74"/>
      <c r="M39" s="1">
        <f>M42+M45</f>
        <v>0</v>
      </c>
      <c r="N39" s="146">
        <f>SUM('22'!V39:AB39)-SUM('22'!H39:N39)</f>
        <v>0</v>
      </c>
      <c r="O39" s="147"/>
      <c r="P39" s="147"/>
      <c r="Q39" s="147"/>
      <c r="R39" s="147"/>
      <c r="S39" s="148"/>
      <c r="T39" s="149" t="s">
        <v>57</v>
      </c>
      <c r="U39" s="150" t="s">
        <v>57</v>
      </c>
      <c r="V39" s="151" t="s">
        <v>57</v>
      </c>
      <c r="W39" s="149" t="s">
        <v>57</v>
      </c>
      <c r="X39" s="150" t="s">
        <v>57</v>
      </c>
      <c r="Y39" s="151" t="s">
        <v>57</v>
      </c>
      <c r="Z39" s="105" t="s">
        <v>47</v>
      </c>
      <c r="AA39" s="106"/>
      <c r="AB39" s="107"/>
    </row>
    <row r="40" spans="1:28" ht="20.25" customHeight="1">
      <c r="A40" s="72">
        <f>A43+A46</f>
        <v>342999</v>
      </c>
      <c r="B40" s="73"/>
      <c r="C40" s="73"/>
      <c r="D40" s="73"/>
      <c r="E40" s="73"/>
      <c r="F40" s="74"/>
      <c r="G40" s="72">
        <f>G43+G46</f>
        <v>168138684</v>
      </c>
      <c r="H40" s="73"/>
      <c r="I40" s="73"/>
      <c r="J40" s="73"/>
      <c r="K40" s="73"/>
      <c r="L40" s="74"/>
      <c r="M40" s="1">
        <f>M43+M46</f>
        <v>0</v>
      </c>
      <c r="N40" s="146">
        <f>SUM('22'!V40:AB40)-SUM('22'!H40:N40)</f>
        <v>751491</v>
      </c>
      <c r="O40" s="147"/>
      <c r="P40" s="147"/>
      <c r="Q40" s="147"/>
      <c r="R40" s="147"/>
      <c r="S40" s="148"/>
      <c r="T40" s="149">
        <f>SUM('22'!V40:AB40)/SUM('22'!O40:U40)*100</f>
        <v>11.897251153714574</v>
      </c>
      <c r="U40" s="150"/>
      <c r="V40" s="151"/>
      <c r="W40" s="149">
        <v>19.010000193390624</v>
      </c>
      <c r="X40" s="150">
        <v>19.010000193390624</v>
      </c>
      <c r="Y40" s="151">
        <v>19.010000193390624</v>
      </c>
      <c r="Z40" s="105">
        <v>1.3</v>
      </c>
      <c r="AA40" s="106"/>
      <c r="AB40" s="107"/>
    </row>
    <row r="41" spans="1:28" s="4" customFormat="1" ht="20.25" customHeight="1">
      <c r="A41" s="75">
        <f>SUM(A39:F40)</f>
        <v>342999</v>
      </c>
      <c r="B41" s="76"/>
      <c r="C41" s="76"/>
      <c r="D41" s="76"/>
      <c r="E41" s="76"/>
      <c r="F41" s="77"/>
      <c r="G41" s="75">
        <f>SUM(G39:L40)</f>
        <v>168138684</v>
      </c>
      <c r="H41" s="76"/>
      <c r="I41" s="76"/>
      <c r="J41" s="76"/>
      <c r="K41" s="76"/>
      <c r="L41" s="77"/>
      <c r="M41" s="2">
        <f>SUM(M39:M40)</f>
        <v>0</v>
      </c>
      <c r="N41" s="146">
        <f>SUM('22'!V41:AB41)-SUM('22'!H41:N41)</f>
        <v>751491</v>
      </c>
      <c r="O41" s="147"/>
      <c r="P41" s="147"/>
      <c r="Q41" s="147"/>
      <c r="R41" s="147"/>
      <c r="S41" s="148"/>
      <c r="T41" s="149">
        <f>SUM('22'!V41:AB41)/SUM('22'!O41:U41)*100</f>
        <v>11.897251153714574</v>
      </c>
      <c r="U41" s="150"/>
      <c r="V41" s="151"/>
      <c r="W41" s="152">
        <v>73.18256766926939</v>
      </c>
      <c r="X41" s="153">
        <v>73.18256766926939</v>
      </c>
      <c r="Y41" s="154">
        <v>73.18256766926939</v>
      </c>
      <c r="Z41" s="109">
        <v>1.3</v>
      </c>
      <c r="AA41" s="110"/>
      <c r="AB41" s="111"/>
    </row>
    <row r="42" spans="1:28" ht="20.25" customHeight="1">
      <c r="A42" s="72">
        <v>0</v>
      </c>
      <c r="B42" s="73"/>
      <c r="C42" s="73"/>
      <c r="D42" s="73"/>
      <c r="E42" s="73"/>
      <c r="F42" s="74"/>
      <c r="G42" s="72">
        <v>0</v>
      </c>
      <c r="H42" s="73"/>
      <c r="I42" s="73"/>
      <c r="J42" s="73"/>
      <c r="K42" s="73"/>
      <c r="L42" s="74"/>
      <c r="M42" s="1">
        <v>0</v>
      </c>
      <c r="N42" s="146">
        <f>SUM('22'!V42:AB42)-SUM('22'!H42:N42)</f>
        <v>0</v>
      </c>
      <c r="O42" s="147"/>
      <c r="P42" s="147"/>
      <c r="Q42" s="147"/>
      <c r="R42" s="147"/>
      <c r="S42" s="148"/>
      <c r="T42" s="149" t="s">
        <v>57</v>
      </c>
      <c r="U42" s="150" t="s">
        <v>57</v>
      </c>
      <c r="V42" s="151" t="s">
        <v>57</v>
      </c>
      <c r="W42" s="149" t="s">
        <v>57</v>
      </c>
      <c r="X42" s="150" t="s">
        <v>57</v>
      </c>
      <c r="Y42" s="151" t="s">
        <v>57</v>
      </c>
      <c r="Z42" s="105" t="s">
        <v>47</v>
      </c>
      <c r="AA42" s="106"/>
      <c r="AB42" s="107"/>
    </row>
    <row r="43" spans="1:28" ht="20.25" customHeight="1">
      <c r="A43" s="72">
        <v>342999</v>
      </c>
      <c r="B43" s="73"/>
      <c r="C43" s="73"/>
      <c r="D43" s="73"/>
      <c r="E43" s="73"/>
      <c r="F43" s="74"/>
      <c r="G43" s="72">
        <v>657230</v>
      </c>
      <c r="H43" s="73"/>
      <c r="I43" s="73"/>
      <c r="J43" s="73"/>
      <c r="K43" s="73"/>
      <c r="L43" s="74"/>
      <c r="M43" s="1">
        <v>0</v>
      </c>
      <c r="N43" s="146">
        <f>SUM('22'!V43:AB43)-SUM('22'!H43:N43)</f>
        <v>-1000000</v>
      </c>
      <c r="O43" s="147"/>
      <c r="P43" s="147"/>
      <c r="Q43" s="147"/>
      <c r="R43" s="147"/>
      <c r="S43" s="148"/>
      <c r="T43" s="149">
        <f>SUM('22'!V43:AB43)/SUM('22'!O43:U43)*100</f>
        <v>0</v>
      </c>
      <c r="U43" s="150"/>
      <c r="V43" s="151"/>
      <c r="W43" s="149">
        <v>0</v>
      </c>
      <c r="X43" s="150">
        <v>0</v>
      </c>
      <c r="Y43" s="151">
        <v>0</v>
      </c>
      <c r="Z43" s="105">
        <v>1.3</v>
      </c>
      <c r="AA43" s="106"/>
      <c r="AB43" s="107"/>
    </row>
    <row r="44" spans="1:28" s="4" customFormat="1" ht="20.25" customHeight="1">
      <c r="A44" s="75">
        <f>SUM(A42:F43)</f>
        <v>342999</v>
      </c>
      <c r="B44" s="76"/>
      <c r="C44" s="76"/>
      <c r="D44" s="76"/>
      <c r="E44" s="76"/>
      <c r="F44" s="77"/>
      <c r="G44" s="75">
        <f>SUM(G42:L43)</f>
        <v>657230</v>
      </c>
      <c r="H44" s="76"/>
      <c r="I44" s="76"/>
      <c r="J44" s="76"/>
      <c r="K44" s="76"/>
      <c r="L44" s="77"/>
      <c r="M44" s="9">
        <f>SUM(M42:M43)</f>
        <v>0</v>
      </c>
      <c r="N44" s="146">
        <f>SUM('22'!V44:AB44)-SUM('22'!H44:N44)</f>
        <v>-1000000</v>
      </c>
      <c r="O44" s="147"/>
      <c r="P44" s="147"/>
      <c r="Q44" s="147"/>
      <c r="R44" s="147"/>
      <c r="S44" s="148"/>
      <c r="T44" s="149">
        <f>SUM('22'!V44:AB44)/SUM('22'!O44:U44)*100</f>
        <v>0</v>
      </c>
      <c r="U44" s="150"/>
      <c r="V44" s="151"/>
      <c r="W44" s="152">
        <v>0</v>
      </c>
      <c r="X44" s="153">
        <v>0</v>
      </c>
      <c r="Y44" s="154">
        <v>0</v>
      </c>
      <c r="Z44" s="109">
        <v>1.3</v>
      </c>
      <c r="AA44" s="110"/>
      <c r="AB44" s="111"/>
    </row>
    <row r="45" spans="1:28" ht="20.25" customHeight="1">
      <c r="A45" s="72">
        <v>0</v>
      </c>
      <c r="B45" s="73"/>
      <c r="C45" s="73"/>
      <c r="D45" s="73"/>
      <c r="E45" s="73"/>
      <c r="F45" s="74"/>
      <c r="G45" s="72">
        <v>0</v>
      </c>
      <c r="H45" s="73"/>
      <c r="I45" s="73"/>
      <c r="J45" s="73"/>
      <c r="K45" s="73"/>
      <c r="L45" s="74"/>
      <c r="M45" s="1">
        <v>0</v>
      </c>
      <c r="N45" s="146">
        <f>SUM('22'!V45:AB45)-SUM('22'!H45:N45)</f>
        <v>0</v>
      </c>
      <c r="O45" s="147"/>
      <c r="P45" s="147"/>
      <c r="Q45" s="147"/>
      <c r="R45" s="147"/>
      <c r="S45" s="148"/>
      <c r="T45" s="149" t="s">
        <v>57</v>
      </c>
      <c r="U45" s="150" t="s">
        <v>57</v>
      </c>
      <c r="V45" s="151" t="s">
        <v>57</v>
      </c>
      <c r="W45" s="149">
        <v>97.38860589272184</v>
      </c>
      <c r="X45" s="150">
        <v>97.38860589272184</v>
      </c>
      <c r="Y45" s="151">
        <v>97.38860589272184</v>
      </c>
      <c r="Z45" s="105" t="s">
        <v>47</v>
      </c>
      <c r="AA45" s="106"/>
      <c r="AB45" s="107"/>
    </row>
    <row r="46" spans="1:28" ht="20.25" customHeight="1">
      <c r="A46" s="72">
        <v>0</v>
      </c>
      <c r="B46" s="73"/>
      <c r="C46" s="73"/>
      <c r="D46" s="73"/>
      <c r="E46" s="73"/>
      <c r="F46" s="74"/>
      <c r="G46" s="72">
        <v>167481454</v>
      </c>
      <c r="H46" s="73"/>
      <c r="I46" s="73"/>
      <c r="J46" s="73"/>
      <c r="K46" s="73"/>
      <c r="L46" s="74"/>
      <c r="M46" s="1">
        <v>0</v>
      </c>
      <c r="N46" s="146">
        <f>SUM('22'!V46:AB46)-SUM('22'!H46:N46)</f>
        <v>1751491</v>
      </c>
      <c r="O46" s="147"/>
      <c r="P46" s="147"/>
      <c r="Q46" s="147"/>
      <c r="R46" s="147"/>
      <c r="S46" s="148"/>
      <c r="T46" s="149">
        <f>SUM('22'!V46:AB46)/SUM('22'!O46:U46)*100</f>
        <v>11.959805910590303</v>
      </c>
      <c r="U46" s="150"/>
      <c r="V46" s="151"/>
      <c r="W46" s="149" t="s">
        <v>57</v>
      </c>
      <c r="X46" s="150" t="s">
        <v>57</v>
      </c>
      <c r="Y46" s="151" t="s">
        <v>57</v>
      </c>
      <c r="Z46" s="105" t="s">
        <v>47</v>
      </c>
      <c r="AA46" s="106"/>
      <c r="AB46" s="107"/>
    </row>
    <row r="47" spans="1:28" ht="20.25" customHeight="1" thickBot="1">
      <c r="A47" s="89">
        <f>SUM(A45:F46)</f>
        <v>0</v>
      </c>
      <c r="B47" s="90"/>
      <c r="C47" s="90"/>
      <c r="D47" s="90"/>
      <c r="E47" s="90"/>
      <c r="F47" s="91"/>
      <c r="G47" s="89">
        <f>SUM(G45:L46)</f>
        <v>167481454</v>
      </c>
      <c r="H47" s="90"/>
      <c r="I47" s="90"/>
      <c r="J47" s="90"/>
      <c r="K47" s="90"/>
      <c r="L47" s="91"/>
      <c r="M47" s="5">
        <f>SUM(M45:M46)</f>
        <v>0</v>
      </c>
      <c r="N47" s="140">
        <f>SUM('22'!V47:AB47)-SUM('22'!H47:N47)</f>
        <v>1751491</v>
      </c>
      <c r="O47" s="141"/>
      <c r="P47" s="141"/>
      <c r="Q47" s="141"/>
      <c r="R47" s="141"/>
      <c r="S47" s="142"/>
      <c r="T47" s="143">
        <f>SUM('22'!V47:AB47)/SUM('22'!O47:U47)*100</f>
        <v>11.959805910590303</v>
      </c>
      <c r="U47" s="144"/>
      <c r="V47" s="145"/>
      <c r="W47" s="137">
        <v>73.28536234992106</v>
      </c>
      <c r="X47" s="138">
        <v>73.28536234992106</v>
      </c>
      <c r="Y47" s="139">
        <v>73.28536234992106</v>
      </c>
      <c r="Z47" s="119" t="s">
        <v>47</v>
      </c>
      <c r="AA47" s="120"/>
      <c r="AB47" s="121"/>
    </row>
  </sheetData>
  <mergeCells count="246">
    <mergeCell ref="G10:L10"/>
    <mergeCell ref="G9:L9"/>
    <mergeCell ref="G16:L16"/>
    <mergeCell ref="G15:L15"/>
    <mergeCell ref="G13:L13"/>
    <mergeCell ref="G12:L12"/>
    <mergeCell ref="G11:L11"/>
    <mergeCell ref="G14:L14"/>
    <mergeCell ref="A43:F43"/>
    <mergeCell ref="A42:F42"/>
    <mergeCell ref="X4:AB5"/>
    <mergeCell ref="A37:F37"/>
    <mergeCell ref="A36:F36"/>
    <mergeCell ref="A34:F34"/>
    <mergeCell ref="A33:F33"/>
    <mergeCell ref="A31:F31"/>
    <mergeCell ref="A30:F30"/>
    <mergeCell ref="A28:F28"/>
    <mergeCell ref="A18:F18"/>
    <mergeCell ref="A16:F16"/>
    <mergeCell ref="A15:F15"/>
    <mergeCell ref="A27:F27"/>
    <mergeCell ref="A22:F22"/>
    <mergeCell ref="A21:F21"/>
    <mergeCell ref="A19:F19"/>
    <mergeCell ref="A26:F26"/>
    <mergeCell ref="A20:F20"/>
    <mergeCell ref="A24:F24"/>
    <mergeCell ref="N37:S37"/>
    <mergeCell ref="N38:S38"/>
    <mergeCell ref="N35:S35"/>
    <mergeCell ref="N44:S44"/>
    <mergeCell ref="N42:S42"/>
    <mergeCell ref="N43:S43"/>
    <mergeCell ref="N39:S39"/>
    <mergeCell ref="N40:S40"/>
    <mergeCell ref="N41:S41"/>
    <mergeCell ref="N28:S28"/>
    <mergeCell ref="N36:S36"/>
    <mergeCell ref="N34:S34"/>
    <mergeCell ref="N33:S33"/>
    <mergeCell ref="N29:S29"/>
    <mergeCell ref="N30:S30"/>
    <mergeCell ref="N31:S31"/>
    <mergeCell ref="N32:S32"/>
    <mergeCell ref="N23:S23"/>
    <mergeCell ref="N24:S24"/>
    <mergeCell ref="N26:S26"/>
    <mergeCell ref="N27:S27"/>
    <mergeCell ref="G44:L44"/>
    <mergeCell ref="N12:S12"/>
    <mergeCell ref="N13:S13"/>
    <mergeCell ref="N14:S14"/>
    <mergeCell ref="N15:S15"/>
    <mergeCell ref="N16:S16"/>
    <mergeCell ref="N17:S17"/>
    <mergeCell ref="N18:S18"/>
    <mergeCell ref="N19:S19"/>
    <mergeCell ref="N21:S21"/>
    <mergeCell ref="N20:S20"/>
    <mergeCell ref="G40:L40"/>
    <mergeCell ref="G41:L41"/>
    <mergeCell ref="G19:L19"/>
    <mergeCell ref="G38:L38"/>
    <mergeCell ref="G39:L39"/>
    <mergeCell ref="G37:L37"/>
    <mergeCell ref="G36:L36"/>
    <mergeCell ref="N25:S25"/>
    <mergeCell ref="N22:S22"/>
    <mergeCell ref="G18:L18"/>
    <mergeCell ref="G22:L22"/>
    <mergeCell ref="G21:L21"/>
    <mergeCell ref="G31:L31"/>
    <mergeCell ref="G30:L30"/>
    <mergeCell ref="G28:L28"/>
    <mergeCell ref="G27:L27"/>
    <mergeCell ref="G29:L29"/>
    <mergeCell ref="G20:L20"/>
    <mergeCell ref="G23:L23"/>
    <mergeCell ref="G43:L43"/>
    <mergeCell ref="G42:L42"/>
    <mergeCell ref="G24:L24"/>
    <mergeCell ref="G25:L25"/>
    <mergeCell ref="G26:L26"/>
    <mergeCell ref="G32:L32"/>
    <mergeCell ref="G35:L35"/>
    <mergeCell ref="G34:L34"/>
    <mergeCell ref="G33:L33"/>
    <mergeCell ref="G17:L17"/>
    <mergeCell ref="A44:F44"/>
    <mergeCell ref="A38:F38"/>
    <mergeCell ref="A39:F39"/>
    <mergeCell ref="A40:F40"/>
    <mergeCell ref="A41:F41"/>
    <mergeCell ref="A35:F35"/>
    <mergeCell ref="A32:F32"/>
    <mergeCell ref="A29:F29"/>
    <mergeCell ref="A23:F23"/>
    <mergeCell ref="A25:F25"/>
    <mergeCell ref="A3:A5"/>
    <mergeCell ref="A17:F17"/>
    <mergeCell ref="A11:F11"/>
    <mergeCell ref="A8:F8"/>
    <mergeCell ref="A6:F7"/>
    <mergeCell ref="A12:F12"/>
    <mergeCell ref="A9:F9"/>
    <mergeCell ref="A10:F10"/>
    <mergeCell ref="A13:F13"/>
    <mergeCell ref="N9:S9"/>
    <mergeCell ref="N10:S10"/>
    <mergeCell ref="N11:S11"/>
    <mergeCell ref="T18:V18"/>
    <mergeCell ref="T16:V16"/>
    <mergeCell ref="T15:V15"/>
    <mergeCell ref="T9:V9"/>
    <mergeCell ref="T11:V11"/>
    <mergeCell ref="W18:Y18"/>
    <mergeCell ref="Z18:AB18"/>
    <mergeCell ref="T19:V19"/>
    <mergeCell ref="W19:Y19"/>
    <mergeCell ref="Z19:AB19"/>
    <mergeCell ref="W16:Y16"/>
    <mergeCell ref="Z16:AB16"/>
    <mergeCell ref="T17:V17"/>
    <mergeCell ref="W17:Y17"/>
    <mergeCell ref="Z17:AB17"/>
    <mergeCell ref="W15:Y15"/>
    <mergeCell ref="Z15:AB15"/>
    <mergeCell ref="A14:F14"/>
    <mergeCell ref="T13:V13"/>
    <mergeCell ref="W13:Y13"/>
    <mergeCell ref="Z13:AB13"/>
    <mergeCell ref="T14:V14"/>
    <mergeCell ref="W14:Y14"/>
    <mergeCell ref="Z14:AB14"/>
    <mergeCell ref="W11:Y11"/>
    <mergeCell ref="Z11:AB11"/>
    <mergeCell ref="T12:V12"/>
    <mergeCell ref="W12:Y12"/>
    <mergeCell ref="Z12:AB12"/>
    <mergeCell ref="W9:Y9"/>
    <mergeCell ref="Z9:AB9"/>
    <mergeCell ref="T10:V10"/>
    <mergeCell ref="W10:Y10"/>
    <mergeCell ref="Z10:AB10"/>
    <mergeCell ref="G8:L8"/>
    <mergeCell ref="T8:V8"/>
    <mergeCell ref="T6:AB7"/>
    <mergeCell ref="W8:Y8"/>
    <mergeCell ref="Z8:AB8"/>
    <mergeCell ref="G6:L7"/>
    <mergeCell ref="M6:M8"/>
    <mergeCell ref="N6:S8"/>
    <mergeCell ref="Z20:AB20"/>
    <mergeCell ref="T21:V21"/>
    <mergeCell ref="W21:Y21"/>
    <mergeCell ref="Z21:AB21"/>
    <mergeCell ref="T20:V20"/>
    <mergeCell ref="W20:Y20"/>
    <mergeCell ref="T22:V22"/>
    <mergeCell ref="W22:Y22"/>
    <mergeCell ref="Z22:AB22"/>
    <mergeCell ref="T23:V23"/>
    <mergeCell ref="W23:Y23"/>
    <mergeCell ref="Z23:AB23"/>
    <mergeCell ref="T24:V24"/>
    <mergeCell ref="W24:Y24"/>
    <mergeCell ref="Z24:AB24"/>
    <mergeCell ref="T25:V25"/>
    <mergeCell ref="W25:Y25"/>
    <mergeCell ref="Z25:AB25"/>
    <mergeCell ref="T26:V26"/>
    <mergeCell ref="W26:Y26"/>
    <mergeCell ref="Z26:AB26"/>
    <mergeCell ref="T27:V27"/>
    <mergeCell ref="W27:Y27"/>
    <mergeCell ref="Z27:AB27"/>
    <mergeCell ref="T28:V28"/>
    <mergeCell ref="W28:Y28"/>
    <mergeCell ref="Z28:AB28"/>
    <mergeCell ref="T29:V29"/>
    <mergeCell ref="W29:Y29"/>
    <mergeCell ref="Z29:AB29"/>
    <mergeCell ref="T30:V30"/>
    <mergeCell ref="W30:Y30"/>
    <mergeCell ref="Z30:AB30"/>
    <mergeCell ref="T31:V31"/>
    <mergeCell ref="W31:Y31"/>
    <mergeCell ref="Z31:AB31"/>
    <mergeCell ref="T32:V32"/>
    <mergeCell ref="W32:Y32"/>
    <mergeCell ref="Z32:AB32"/>
    <mergeCell ref="T33:V33"/>
    <mergeCell ref="W33:Y33"/>
    <mergeCell ref="Z33:AB33"/>
    <mergeCell ref="T34:V34"/>
    <mergeCell ref="W34:Y34"/>
    <mergeCell ref="Z34:AB34"/>
    <mergeCell ref="T35:V35"/>
    <mergeCell ref="W35:Y35"/>
    <mergeCell ref="Z35:AB35"/>
    <mergeCell ref="T36:V36"/>
    <mergeCell ref="W36:Y36"/>
    <mergeCell ref="Z36:AB36"/>
    <mergeCell ref="T37:V37"/>
    <mergeCell ref="W37:Y37"/>
    <mergeCell ref="Z37:AB37"/>
    <mergeCell ref="T38:V38"/>
    <mergeCell ref="W38:Y38"/>
    <mergeCell ref="Z38:AB38"/>
    <mergeCell ref="T39:V39"/>
    <mergeCell ref="W39:Y39"/>
    <mergeCell ref="Z39:AB39"/>
    <mergeCell ref="T40:V40"/>
    <mergeCell ref="W40:Y40"/>
    <mergeCell ref="Z40:AB40"/>
    <mergeCell ref="T41:V41"/>
    <mergeCell ref="W41:Y41"/>
    <mergeCell ref="Z41:AB41"/>
    <mergeCell ref="Z44:AB44"/>
    <mergeCell ref="T42:V42"/>
    <mergeCell ref="W42:Y42"/>
    <mergeCell ref="Z42:AB42"/>
    <mergeCell ref="T43:V43"/>
    <mergeCell ref="W43:Y43"/>
    <mergeCell ref="Z43:AB43"/>
    <mergeCell ref="T45:V45"/>
    <mergeCell ref="T44:V44"/>
    <mergeCell ref="W44:Y44"/>
    <mergeCell ref="W45:Y45"/>
    <mergeCell ref="Z45:AB45"/>
    <mergeCell ref="A46:F46"/>
    <mergeCell ref="G46:L46"/>
    <mergeCell ref="N46:S46"/>
    <mergeCell ref="T46:V46"/>
    <mergeCell ref="W46:Y46"/>
    <mergeCell ref="Z46:AB46"/>
    <mergeCell ref="A45:F45"/>
    <mergeCell ref="G45:L45"/>
    <mergeCell ref="N45:S45"/>
    <mergeCell ref="W47:Y47"/>
    <mergeCell ref="Z47:AB47"/>
    <mergeCell ref="A47:F47"/>
    <mergeCell ref="G47:L47"/>
    <mergeCell ref="N47:S47"/>
    <mergeCell ref="T47:V47"/>
  </mergeCells>
  <printOptions horizontalCentered="1" verticalCentered="1"/>
  <pageMargins left="0.7874015748031497" right="0.7874015748031497" top="0.3937007874015748" bottom="0.7874015748031497" header="0.5118110236220472" footer="0.5118110236220472"/>
  <pageSetup fitToHeight="2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2012-04-05T09:41:10Z</cp:lastPrinted>
  <dcterms:created xsi:type="dcterms:W3CDTF">1999-05-27T06:07:25Z</dcterms:created>
  <dcterms:modified xsi:type="dcterms:W3CDTF">2012-06-04T07:30:54Z</dcterms:modified>
  <cp:category/>
  <cp:version/>
  <cp:contentType/>
  <cp:contentStatus/>
</cp:coreProperties>
</file>